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1840" windowHeight="12540"/>
  </bookViews>
  <sheets>
    <sheet name="Лист1" sheetId="1" r:id="rId1"/>
  </sheets>
  <definedNames>
    <definedName name="_xlnm.Print_Area" localSheetId="0">Лист1!$A$1:$P$65</definedName>
  </definedNames>
  <calcPr calcId="124519"/>
</workbook>
</file>

<file path=xl/calcChain.xml><?xml version="1.0" encoding="utf-8"?>
<calcChain xmlns="http://schemas.openxmlformats.org/spreadsheetml/2006/main">
  <c r="P58" i="1"/>
  <c r="P59"/>
  <c r="F57"/>
  <c r="G57"/>
  <c r="H57"/>
  <c r="I57"/>
  <c r="J57"/>
  <c r="K57"/>
  <c r="L57"/>
  <c r="M57"/>
  <c r="N57"/>
  <c r="O57"/>
  <c r="E57"/>
  <c r="P32"/>
  <c r="P33"/>
  <c r="P34"/>
  <c r="P35"/>
  <c r="P36"/>
  <c r="F31"/>
  <c r="G31"/>
  <c r="H31"/>
  <c r="I31"/>
  <c r="J31"/>
  <c r="K31"/>
  <c r="L31"/>
  <c r="M31"/>
  <c r="N31"/>
  <c r="O31"/>
  <c r="E31"/>
  <c r="P19" l="1"/>
  <c r="P27"/>
  <c r="F49"/>
  <c r="G49"/>
  <c r="H49"/>
  <c r="I49"/>
  <c r="J49"/>
  <c r="K49"/>
  <c r="L49"/>
  <c r="M49"/>
  <c r="N49"/>
  <c r="O49"/>
  <c r="P44"/>
  <c r="P45"/>
  <c r="P46"/>
  <c r="P47"/>
  <c r="F43"/>
  <c r="F42" s="1"/>
  <c r="G43"/>
  <c r="G42" s="1"/>
  <c r="H43"/>
  <c r="H42" s="1"/>
  <c r="I43"/>
  <c r="I42" s="1"/>
  <c r="J43"/>
  <c r="J42" s="1"/>
  <c r="K43"/>
  <c r="K42" s="1"/>
  <c r="L43"/>
  <c r="L42" s="1"/>
  <c r="M43"/>
  <c r="M42" s="1"/>
  <c r="N43"/>
  <c r="N42" s="1"/>
  <c r="O43"/>
  <c r="O42" s="1"/>
  <c r="E43"/>
  <c r="E42" s="1"/>
  <c r="P42" s="1"/>
  <c r="P50"/>
  <c r="E49"/>
  <c r="P43" l="1"/>
  <c r="P60" l="1"/>
  <c r="P61"/>
  <c r="P54"/>
  <c r="P55"/>
  <c r="E22"/>
  <c r="P28"/>
  <c r="E15"/>
  <c r="P17"/>
  <c r="P18"/>
  <c r="P51"/>
  <c r="P52"/>
  <c r="P53"/>
  <c r="P49"/>
  <c r="P40"/>
  <c r="P41"/>
  <c r="F39"/>
  <c r="F38" s="1"/>
  <c r="G39"/>
  <c r="G38" s="1"/>
  <c r="H39"/>
  <c r="H38" s="1"/>
  <c r="I39"/>
  <c r="I38" s="1"/>
  <c r="J39"/>
  <c r="J38" s="1"/>
  <c r="K39"/>
  <c r="K38" s="1"/>
  <c r="L39"/>
  <c r="L38" s="1"/>
  <c r="M39"/>
  <c r="M38" s="1"/>
  <c r="N39"/>
  <c r="N38" s="1"/>
  <c r="O39"/>
  <c r="O38" s="1"/>
  <c r="E39"/>
  <c r="E38" s="1"/>
  <c r="P38" s="1"/>
  <c r="P37"/>
  <c r="F22"/>
  <c r="G22"/>
  <c r="H22"/>
  <c r="I22"/>
  <c r="J22"/>
  <c r="K22"/>
  <c r="L22"/>
  <c r="M22"/>
  <c r="N22"/>
  <c r="O22"/>
  <c r="P29"/>
  <c r="F30"/>
  <c r="G30"/>
  <c r="H30"/>
  <c r="I30"/>
  <c r="J30"/>
  <c r="K30"/>
  <c r="L30"/>
  <c r="M30"/>
  <c r="N30"/>
  <c r="O30"/>
  <c r="E30"/>
  <c r="P30" s="1"/>
  <c r="P20"/>
  <c r="F15"/>
  <c r="G15"/>
  <c r="H15"/>
  <c r="I15"/>
  <c r="J15"/>
  <c r="K15"/>
  <c r="L15"/>
  <c r="M15"/>
  <c r="N15"/>
  <c r="O15"/>
  <c r="P39" l="1"/>
  <c r="P31"/>
  <c r="P25"/>
  <c r="P23"/>
  <c r="P24"/>
  <c r="P26"/>
  <c r="P16"/>
  <c r="F56"/>
  <c r="G56"/>
  <c r="H56"/>
  <c r="I56"/>
  <c r="J56"/>
  <c r="L56"/>
  <c r="N56"/>
  <c r="O56"/>
  <c r="P57"/>
  <c r="K56"/>
  <c r="M56"/>
  <c r="P63"/>
  <c r="P22" l="1"/>
  <c r="P15"/>
  <c r="E56"/>
  <c r="P56" s="1"/>
  <c r="F14" l="1"/>
  <c r="G14"/>
  <c r="H14"/>
  <c r="I14"/>
  <c r="J14"/>
  <c r="K14"/>
  <c r="L14"/>
  <c r="M14"/>
  <c r="N14"/>
  <c r="O14"/>
  <c r="E14" l="1"/>
  <c r="F21"/>
  <c r="G21"/>
  <c r="H21"/>
  <c r="I21"/>
  <c r="J21"/>
  <c r="K21"/>
  <c r="L21"/>
  <c r="M21"/>
  <c r="N21"/>
  <c r="O21"/>
  <c r="E21"/>
  <c r="F48"/>
  <c r="H48"/>
  <c r="H62" s="1"/>
  <c r="I48"/>
  <c r="I62" s="1"/>
  <c r="J48"/>
  <c r="K48"/>
  <c r="K62" s="1"/>
  <c r="L48"/>
  <c r="L62" s="1"/>
  <c r="M48"/>
  <c r="M62" s="1"/>
  <c r="N48"/>
  <c r="N62" s="1"/>
  <c r="O48"/>
  <c r="O62" s="1"/>
  <c r="G48"/>
  <c r="G62" s="1"/>
  <c r="F62" l="1"/>
  <c r="J62"/>
  <c r="P21"/>
  <c r="P14"/>
  <c r="E48"/>
  <c r="E62" s="1"/>
  <c r="P48" l="1"/>
  <c r="P62"/>
</calcChain>
</file>

<file path=xl/sharedStrings.xml><?xml version="1.0" encoding="utf-8"?>
<sst xmlns="http://schemas.openxmlformats.org/spreadsheetml/2006/main" count="188" uniqueCount="162">
  <si>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</si>
  <si>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</si>
  <si>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</si>
  <si>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</si>
  <si>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</si>
  <si>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</si>
  <si>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</si>
  <si>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</si>
  <si>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</si>
  <si>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</si>
  <si>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</si>
  <si>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</si>
  <si>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</si>
  <si>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</si>
  <si>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</si>
  <si>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</si>
  <si>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1200000</t>
  </si>
  <si>
    <t>Департамент міського господарства Дрогобицької міської ради</t>
  </si>
  <si>
    <t>1210000</t>
  </si>
  <si>
    <t>1216030</t>
  </si>
  <si>
    <t>0620</t>
  </si>
  <si>
    <t>6030</t>
  </si>
  <si>
    <t>Організація благоустрою населених пунктів</t>
  </si>
  <si>
    <t>X</t>
  </si>
  <si>
    <t>УСЬОГО</t>
  </si>
  <si>
    <t>(код бюджету)</t>
  </si>
  <si>
    <t>від_____________№_______</t>
  </si>
  <si>
    <t>видатків  бюджету Дрогобицької міської територіальної громади на 2021 рік</t>
  </si>
  <si>
    <t>13553000000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</si>
  <si>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</si>
  <si>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</si>
  <si>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</si>
  <si>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</si>
  <si>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</si>
  <si>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</si>
  <si>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</si>
  <si>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0611010</t>
  </si>
  <si>
    <t>1010</t>
  </si>
  <si>
    <t>0910</t>
  </si>
  <si>
    <t>Надання дошкільної освіти</t>
  </si>
  <si>
    <t>0200000</t>
  </si>
  <si>
    <t>Виконавчий комітет Дрогобицької міської ради</t>
  </si>
  <si>
    <t>0210000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</si>
  <si>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</si>
  <si>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</si>
  <si>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</si>
  <si>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0210160</t>
  </si>
  <si>
    <t>0217130</t>
  </si>
  <si>
    <t>7130</t>
  </si>
  <si>
    <t>0421</t>
  </si>
  <si>
    <t>Здійснення заходів із землеустрою</t>
  </si>
  <si>
    <t>0217693</t>
  </si>
  <si>
    <t>7693</t>
  </si>
  <si>
    <t>0490</t>
  </si>
  <si>
    <t>Інші заходи, пов`язані з економічною діяльністю</t>
  </si>
  <si>
    <t>0611142</t>
  </si>
  <si>
    <t>1142</t>
  </si>
  <si>
    <t>0990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</si>
  <si>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</si>
  <si>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</si>
  <si>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</si>
  <si>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</si>
  <si>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3700000</t>
  </si>
  <si>
    <t>Фінансове управління Дрогобицької міської ради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</si>
  <si>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</si>
  <si>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</si>
  <si>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</si>
  <si>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</si>
  <si>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</si>
  <si>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0700000</t>
  </si>
  <si>
    <t>Відділ охорони здоров`я виконавчих органів Дрогобицької міської ради</t>
  </si>
  <si>
    <t>0710000</t>
  </si>
  <si>
    <t>0712152</t>
  </si>
  <si>
    <t>2152</t>
  </si>
  <si>
    <t>0763</t>
  </si>
  <si>
    <t>Інші програми та заходи у сфері охорони здоров`я</t>
  </si>
  <si>
    <t>до рішення сесія</t>
  </si>
  <si>
    <t>0717322</t>
  </si>
  <si>
    <t>7322</t>
  </si>
  <si>
    <t>0443</t>
  </si>
  <si>
    <t>Будівництво-1 медичних установ та закладів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</si>
  <si>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</si>
  <si>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</si>
  <si>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</si>
  <si>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</si>
  <si>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</si>
  <si>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</si>
  <si>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</si>
  <si>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0800000</t>
  </si>
  <si>
    <t>Управління  соціального захисту населення Дрогобицької міської ради</t>
  </si>
  <si>
    <t>0810000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</si>
  <si>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</si>
  <si>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</si>
  <si>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</si>
  <si>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</si>
  <si>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</si>
  <si>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</si>
  <si>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</si>
  <si>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1216011</t>
  </si>
  <si>
    <t>6011</t>
  </si>
  <si>
    <t>0610</t>
  </si>
  <si>
    <t>Експлуатація та технічне обслуговування житлового фонду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</si>
  <si>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</si>
  <si>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1216020</t>
  </si>
  <si>
    <t>Додаток 3</t>
  </si>
  <si>
    <t>0210180</t>
  </si>
  <si>
    <t>0133</t>
  </si>
  <si>
    <t>Інша діяльність у сфері державного управління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</si>
  <si>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</si>
  <si>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</si>
  <si>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</si>
  <si>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1217310</t>
  </si>
  <si>
    <t>7310</t>
  </si>
  <si>
    <t>Будівництво-1 об`єктів житлово-комунального господарства</t>
  </si>
  <si>
    <t>3719770</t>
  </si>
  <si>
    <t>9770</t>
  </si>
  <si>
    <t>Інші субвенції з місцевого бюджету</t>
  </si>
  <si>
    <t>Субвенція з місцевого бюджету на співфінансування інвестиційних проектів</t>
  </si>
  <si>
    <t>3719750</t>
  </si>
  <si>
    <t>9750</t>
  </si>
  <si>
    <t>0217622</t>
  </si>
  <si>
    <t>7622</t>
  </si>
  <si>
    <t>0470</t>
  </si>
  <si>
    <t>Реалізація програм і заходів в галузі туризму та курортів</t>
  </si>
  <si>
    <t>0712010</t>
  </si>
  <si>
    <t>2010</t>
  </si>
  <si>
    <t>0731</t>
  </si>
  <si>
    <t>Багатопрофільна стаціонарна медична допомога населенню</t>
  </si>
  <si>
    <t>1210160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</si>
  <si>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</si>
  <si>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</si>
  <si>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</si>
  <si>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1011080</t>
  </si>
  <si>
    <t>1080</t>
  </si>
  <si>
    <t>0960</t>
  </si>
  <si>
    <t>Надання спеціальної освіти мистецькими школами</t>
  </si>
  <si>
    <t>1014040</t>
  </si>
  <si>
    <t>4040</t>
  </si>
  <si>
    <t>0824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</si>
  <si>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</si>
  <si>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</si>
  <si>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</si>
  <si>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</si>
  <si>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</si>
  <si>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1014030</t>
  </si>
  <si>
    <t>4030</t>
  </si>
  <si>
    <t>Забезпечення діяльності бібліотек</t>
  </si>
  <si>
    <t>0611070</t>
  </si>
  <si>
    <t>1070</t>
  </si>
  <si>
    <t>Надання позашкільної освіти закладами позашкільної освіти, заходи із позашкільної роботи з дітьми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</si>
  <si>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</si>
  <si>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</si>
  <si>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</si>
  <si>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</si>
  <si>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0712100</t>
  </si>
  <si>
    <t>2100</t>
  </si>
  <si>
    <t>0722</t>
  </si>
  <si>
    <t>Стоматологічна допомога населенню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</si>
  <si>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</si>
  <si>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</si>
  <si>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</si>
  <si>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 xml:space="preserve">Начальник фінансового управління                                                                                            Оксана САВРАН  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</si>
</sst>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quotePrefix="1" applyFill="1" applyBorder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0" fontId="1" fillId="0" borderId="0" xfId="0" applyFont="1" applyFill="1"/>
    <xf numFmtId="4" fontId="3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3" fillId="0" borderId="0" xfId="0" applyFont="1" applyFill="1"/>
    <xf numFmtId="4" fontId="0" fillId="0" borderId="2" xfId="0" quotePrefix="1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right" vertical="center" wrapText="1"/>
    </xf>
    <xf numFmtId="2" fontId="0" fillId="0" borderId="2" xfId="0" applyNumberFormat="1" applyFill="1" applyBorder="1" applyAlignment="1">
      <alignment horizontal="right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vertical="center" wrapText="1"/>
    </xf>
    <xf numFmtId="2" fontId="0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5" fillId="0" borderId="0" xfId="0" applyFont="1" applyFill="1"/>
    <xf numFmtId="0" fontId="0" fillId="0" borderId="0" xfId="0"/>
    <xf numFmtId="0" fontId="0" fillId="0" borderId="0" xfId="0"/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0" fontId="0" fillId="0" borderId="0" xfId="0"/>
    <xf numFmtId="0" fontId="0" fillId="0" borderId="2" xfId="0" applyFill="1" applyBorder="1" applyAlignment="1">
      <alignment horizontal="center" vertical="center" wrapText="1"/>
    </xf>
    <xf numFmtId="0" fontId="0" fillId="0" borderId="0" xfId="0"/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vertical="center" wrapText="1"/>
    </xf>
    <xf numFmtId="0" fontId="0" fillId="0" borderId="0" xfId="0"/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quotePrefix="1" applyBorder="1" applyAlignment="1">
      <alignment horizontal="center" vertical="center" wrapText="1"/>
    </xf>
    <xf numFmtId="0" fontId="0" fillId="0" borderId="0" xfId="0" quotePrefix="1" applyAlignment="1">
      <alignment horizontal="center" vertical="center" wrapText="1"/>
    </xf>
    <xf numFmtId="0" fontId="1" fillId="0" borderId="3" xfId="0" quotePrefix="1" applyFont="1" applyBorder="1" applyAlignment="1">
      <alignment horizontal="center" vertical="center" wrapText="1"/>
    </xf>
    <xf numFmtId="0" fontId="1" fillId="0" borderId="3" xfId="0" quotePrefix="1" applyFont="1" applyFill="1" applyBorder="1" applyAlignment="1">
      <alignment horizontal="center" vertical="center" wrapText="1"/>
    </xf>
    <xf numFmtId="0" fontId="0" fillId="0" borderId="0" xfId="0"/>
    <xf numFmtId="4" fontId="0" fillId="0" borderId="2" xfId="0" applyNumberFormat="1" applyFont="1" applyFill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" fontId="0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0" xfId="0"/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0" xfId="0"/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0" xfId="0"/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0" xfId="0"/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0" xfId="0"/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0" xfId="0"/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0" xfId="0"/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0" xfId="0"/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tabSelected="1" view="pageBreakPreview" zoomScale="90" zoomScaleSheetLayoutView="90" workbookViewId="0">
      <pane ySplit="12" topLeftCell="A58" activePane="bottomLeft" state="frozen"/>
      <selection pane="bottomLeft" activeCell="H47" sqref="H47"/>
    </sheetView>
  </sheetViews>
  <sheetFormatPr defaultRowHeight="12.75"/>
  <cols>
    <col min="1" max="3" width="12" style="1" customWidth="1"/>
    <col min="4" max="4" width="40.7109375" style="1" customWidth="1"/>
    <col min="5" max="16" width="13.7109375" style="1" customWidth="1"/>
    <col min="17" max="18" width="9.140625" style="1"/>
  </cols>
  <sheetData>
    <row r="1" spans="1:18">
      <c r="M1" s="1" t="s">
        <v>104</v>
      </c>
    </row>
    <row r="2" spans="1:18">
      <c r="M2" s="1" t="s">
        <v>76</v>
      </c>
    </row>
    <row r="3" spans="1:18">
      <c r="M3" s="1" t="s">
        <v>26</v>
      </c>
    </row>
    <row r="5" spans="1:18">
      <c r="A5" s="131" t="s">
        <v>0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</row>
    <row r="6" spans="1:18">
      <c r="A6" s="131" t="s">
        <v>27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</row>
    <row r="7" spans="1:18">
      <c r="A7" s="3" t="s">
        <v>28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8">
      <c r="A8" s="4" t="s">
        <v>25</v>
      </c>
      <c r="P8" s="5" t="s">
        <v>1</v>
      </c>
    </row>
    <row r="9" spans="1:18">
      <c r="A9" s="133" t="s">
        <v>2</v>
      </c>
      <c r="B9" s="133" t="s">
        <v>3</v>
      </c>
      <c r="C9" s="133" t="s">
        <v>4</v>
      </c>
      <c r="D9" s="134" t="s">
        <v>5</v>
      </c>
      <c r="E9" s="134" t="s">
        <v>6</v>
      </c>
      <c r="F9" s="134"/>
      <c r="G9" s="134"/>
      <c r="H9" s="134"/>
      <c r="I9" s="134"/>
      <c r="J9" s="134" t="s">
        <v>13</v>
      </c>
      <c r="K9" s="134"/>
      <c r="L9" s="134"/>
      <c r="M9" s="134"/>
      <c r="N9" s="134"/>
      <c r="O9" s="134"/>
      <c r="P9" s="134" t="s">
        <v>15</v>
      </c>
    </row>
    <row r="10" spans="1:18">
      <c r="A10" s="134"/>
      <c r="B10" s="134"/>
      <c r="C10" s="134"/>
      <c r="D10" s="134"/>
      <c r="E10" s="134" t="s">
        <v>7</v>
      </c>
      <c r="F10" s="134" t="s">
        <v>8</v>
      </c>
      <c r="G10" s="134" t="s">
        <v>9</v>
      </c>
      <c r="H10" s="134"/>
      <c r="I10" s="134" t="s">
        <v>12</v>
      </c>
      <c r="J10" s="134" t="s">
        <v>7</v>
      </c>
      <c r="K10" s="134" t="s">
        <v>14</v>
      </c>
      <c r="L10" s="134" t="s">
        <v>8</v>
      </c>
      <c r="M10" s="134" t="s">
        <v>9</v>
      </c>
      <c r="N10" s="134"/>
      <c r="O10" s="134" t="s">
        <v>12</v>
      </c>
      <c r="P10" s="134"/>
    </row>
    <row r="11" spans="1:18">
      <c r="A11" s="134"/>
      <c r="B11" s="134"/>
      <c r="C11" s="134"/>
      <c r="D11" s="134"/>
      <c r="E11" s="134"/>
      <c r="F11" s="134"/>
      <c r="G11" s="134" t="s">
        <v>10</v>
      </c>
      <c r="H11" s="134" t="s">
        <v>11</v>
      </c>
      <c r="I11" s="134"/>
      <c r="J11" s="134"/>
      <c r="K11" s="134"/>
      <c r="L11" s="134"/>
      <c r="M11" s="134" t="s">
        <v>10</v>
      </c>
      <c r="N11" s="134" t="s">
        <v>11</v>
      </c>
      <c r="O11" s="134"/>
      <c r="P11" s="134"/>
    </row>
    <row r="12" spans="1:18" ht="44.25" customHeight="1">
      <c r="A12" s="134"/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</row>
    <row r="13" spans="1:18">
      <c r="A13" s="25">
        <v>1</v>
      </c>
      <c r="B13" s="25">
        <v>2</v>
      </c>
      <c r="C13" s="25">
        <v>3</v>
      </c>
      <c r="D13" s="25">
        <v>4</v>
      </c>
      <c r="E13" s="25">
        <v>5</v>
      </c>
      <c r="F13" s="25">
        <v>6</v>
      </c>
      <c r="G13" s="25">
        <v>7</v>
      </c>
      <c r="H13" s="25">
        <v>8</v>
      </c>
      <c r="I13" s="25">
        <v>9</v>
      </c>
      <c r="J13" s="25">
        <v>10</v>
      </c>
      <c r="K13" s="25">
        <v>11</v>
      </c>
      <c r="L13" s="25">
        <v>12</v>
      </c>
      <c r="M13" s="25">
        <v>13</v>
      </c>
      <c r="N13" s="25">
        <v>14</v>
      </c>
      <c r="O13" s="25">
        <v>15</v>
      </c>
      <c r="P13" s="25">
        <v>16</v>
      </c>
    </row>
    <row r="14" spans="1:18" ht="20.25" customHeight="1">
      <c r="A14" s="20" t="s">
        <v>40</v>
      </c>
      <c r="B14" s="21"/>
      <c r="C14" s="21"/>
      <c r="D14" s="26" t="s">
        <v>41</v>
      </c>
      <c r="E14" s="18">
        <f>E15</f>
        <v>-103707</v>
      </c>
      <c r="F14" s="18">
        <f t="shared" ref="F14:O14" si="0">F15</f>
        <v>-103707</v>
      </c>
      <c r="G14" s="18">
        <f t="shared" si="0"/>
        <v>-165000</v>
      </c>
      <c r="H14" s="18">
        <f t="shared" si="0"/>
        <v>-200000</v>
      </c>
      <c r="I14" s="18">
        <f t="shared" si="0"/>
        <v>0</v>
      </c>
      <c r="J14" s="18">
        <f t="shared" si="0"/>
        <v>125207</v>
      </c>
      <c r="K14" s="18">
        <f t="shared" si="0"/>
        <v>125207</v>
      </c>
      <c r="L14" s="18">
        <f t="shared" si="0"/>
        <v>0</v>
      </c>
      <c r="M14" s="18">
        <f t="shared" si="0"/>
        <v>0</v>
      </c>
      <c r="N14" s="18">
        <f t="shared" si="0"/>
        <v>0</v>
      </c>
      <c r="O14" s="18">
        <f t="shared" si="0"/>
        <v>125207</v>
      </c>
      <c r="P14" s="15">
        <f t="shared" ref="P14:P62" si="1">E14+J14</f>
        <v>21500</v>
      </c>
    </row>
    <row r="15" spans="1:18" ht="19.5" customHeight="1">
      <c r="A15" s="20" t="s">
        <v>42</v>
      </c>
      <c r="B15" s="21"/>
      <c r="C15" s="21"/>
      <c r="D15" s="27"/>
      <c r="E15" s="18">
        <f>SUM(E16:E20)</f>
        <v>-103707</v>
      </c>
      <c r="F15" s="18">
        <f t="shared" ref="F15:O15" si="2">SUM(F16:F20)</f>
        <v>-103707</v>
      </c>
      <c r="G15" s="18">
        <f t="shared" si="2"/>
        <v>-165000</v>
      </c>
      <c r="H15" s="18">
        <f t="shared" si="2"/>
        <v>-200000</v>
      </c>
      <c r="I15" s="18">
        <f t="shared" si="2"/>
        <v>0</v>
      </c>
      <c r="J15" s="18">
        <f t="shared" si="2"/>
        <v>125207</v>
      </c>
      <c r="K15" s="18">
        <f t="shared" si="2"/>
        <v>125207</v>
      </c>
      <c r="L15" s="18">
        <f t="shared" si="2"/>
        <v>0</v>
      </c>
      <c r="M15" s="18">
        <f t="shared" si="2"/>
        <v>0</v>
      </c>
      <c r="N15" s="18">
        <f t="shared" si="2"/>
        <v>0</v>
      </c>
      <c r="O15" s="18">
        <f t="shared" si="2"/>
        <v>125207</v>
      </c>
      <c r="P15" s="15">
        <f t="shared" si="1"/>
        <v>21500</v>
      </c>
    </row>
    <row r="16" spans="1:18" s="30" customFormat="1" ht="41.25" customHeight="1">
      <c r="A16" s="38" t="s">
        <v>46</v>
      </c>
      <c r="B16" s="38" t="s">
        <v>43</v>
      </c>
      <c r="C16" s="39" t="s">
        <v>44</v>
      </c>
      <c r="D16" s="40" t="s">
        <v>45</v>
      </c>
      <c r="E16" s="24">
        <v>-293274.28999999998</v>
      </c>
      <c r="F16" s="24">
        <v>-293274.28999999998</v>
      </c>
      <c r="G16" s="24">
        <v>-165000</v>
      </c>
      <c r="H16" s="24">
        <v>-200000</v>
      </c>
      <c r="I16" s="18"/>
      <c r="J16" s="24">
        <v>40207</v>
      </c>
      <c r="K16" s="24">
        <v>40207</v>
      </c>
      <c r="L16" s="24"/>
      <c r="M16" s="24"/>
      <c r="N16" s="24"/>
      <c r="O16" s="24">
        <v>40207</v>
      </c>
      <c r="P16" s="15">
        <f t="shared" si="1"/>
        <v>-253067.28999999998</v>
      </c>
      <c r="Q16" s="1"/>
      <c r="R16" s="1"/>
    </row>
    <row r="17" spans="1:18" s="65" customFormat="1" ht="34.5" customHeight="1">
      <c r="A17" s="78" t="s">
        <v>105</v>
      </c>
      <c r="B17" s="78" t="s">
        <v>67</v>
      </c>
      <c r="C17" s="79" t="s">
        <v>106</v>
      </c>
      <c r="D17" s="80" t="s">
        <v>107</v>
      </c>
      <c r="E17" s="24">
        <v>-13000</v>
      </c>
      <c r="F17" s="24">
        <v>-13000</v>
      </c>
      <c r="G17" s="24"/>
      <c r="H17" s="24"/>
      <c r="I17" s="18"/>
      <c r="J17" s="24">
        <v>85000</v>
      </c>
      <c r="K17" s="24">
        <v>85000</v>
      </c>
      <c r="L17" s="24"/>
      <c r="M17" s="24"/>
      <c r="N17" s="24"/>
      <c r="O17" s="24">
        <v>85000</v>
      </c>
      <c r="P17" s="15">
        <f t="shared" si="1"/>
        <v>72000</v>
      </c>
      <c r="Q17" s="1"/>
      <c r="R17" s="1"/>
    </row>
    <row r="18" spans="1:18" s="35" customFormat="1" ht="18" customHeight="1">
      <c r="A18" s="38" t="s">
        <v>47</v>
      </c>
      <c r="B18" s="38" t="s">
        <v>48</v>
      </c>
      <c r="C18" s="38" t="s">
        <v>49</v>
      </c>
      <c r="D18" s="41" t="s">
        <v>50</v>
      </c>
      <c r="E18" s="24">
        <v>-0.71</v>
      </c>
      <c r="F18" s="24">
        <v>-0.71</v>
      </c>
      <c r="G18" s="18"/>
      <c r="H18" s="18"/>
      <c r="I18" s="18"/>
      <c r="J18" s="24"/>
      <c r="K18" s="24"/>
      <c r="L18" s="24"/>
      <c r="M18" s="24"/>
      <c r="N18" s="24"/>
      <c r="O18" s="24"/>
      <c r="P18" s="15">
        <f t="shared" si="1"/>
        <v>-0.71</v>
      </c>
      <c r="Q18" s="1"/>
      <c r="R18" s="1"/>
    </row>
    <row r="19" spans="1:18" s="91" customFormat="1" ht="30.75" customHeight="1">
      <c r="A19" s="96" t="s">
        <v>120</v>
      </c>
      <c r="B19" s="96" t="s">
        <v>121</v>
      </c>
      <c r="C19" s="97" t="s">
        <v>122</v>
      </c>
      <c r="D19" s="98" t="s">
        <v>123</v>
      </c>
      <c r="E19" s="24">
        <v>3000</v>
      </c>
      <c r="F19" s="24">
        <v>3000</v>
      </c>
      <c r="G19" s="18"/>
      <c r="H19" s="18"/>
      <c r="I19" s="18"/>
      <c r="J19" s="24"/>
      <c r="K19" s="24"/>
      <c r="L19" s="24"/>
      <c r="M19" s="24"/>
      <c r="N19" s="24"/>
      <c r="O19" s="24"/>
      <c r="P19" s="15">
        <f t="shared" si="1"/>
        <v>3000</v>
      </c>
      <c r="Q19" s="1"/>
      <c r="R19" s="1"/>
    </row>
    <row r="20" spans="1:18" s="42" customFormat="1" ht="35.25" customHeight="1">
      <c r="A20" s="38" t="s">
        <v>51</v>
      </c>
      <c r="B20" s="38" t="s">
        <v>52</v>
      </c>
      <c r="C20" s="38" t="s">
        <v>53</v>
      </c>
      <c r="D20" s="41" t="s">
        <v>54</v>
      </c>
      <c r="E20" s="24">
        <v>199568</v>
      </c>
      <c r="F20" s="24">
        <v>199568</v>
      </c>
      <c r="G20" s="18"/>
      <c r="H20" s="18"/>
      <c r="I20" s="18"/>
      <c r="J20" s="24"/>
      <c r="K20" s="24"/>
      <c r="L20" s="24"/>
      <c r="M20" s="24"/>
      <c r="N20" s="24"/>
      <c r="O20" s="24"/>
      <c r="P20" s="15">
        <f t="shared" si="1"/>
        <v>199568</v>
      </c>
      <c r="Q20" s="1"/>
      <c r="R20" s="1"/>
    </row>
    <row r="21" spans="1:18" ht="30.75" customHeight="1">
      <c r="A21" s="31" t="s">
        <v>29</v>
      </c>
      <c r="B21" s="32"/>
      <c r="C21" s="33"/>
      <c r="D21" s="34" t="s">
        <v>30</v>
      </c>
      <c r="E21" s="18">
        <f>E22</f>
        <v>-238295</v>
      </c>
      <c r="F21" s="18">
        <f t="shared" ref="F21:O21" si="3">F22</f>
        <v>-238295</v>
      </c>
      <c r="G21" s="18">
        <f t="shared" si="3"/>
        <v>0</v>
      </c>
      <c r="H21" s="18">
        <f t="shared" si="3"/>
        <v>500200</v>
      </c>
      <c r="I21" s="18">
        <f t="shared" si="3"/>
        <v>0</v>
      </c>
      <c r="J21" s="18">
        <f t="shared" si="3"/>
        <v>335995</v>
      </c>
      <c r="K21" s="18">
        <f t="shared" si="3"/>
        <v>335995</v>
      </c>
      <c r="L21" s="18">
        <f t="shared" si="3"/>
        <v>0</v>
      </c>
      <c r="M21" s="18">
        <f t="shared" si="3"/>
        <v>0</v>
      </c>
      <c r="N21" s="18">
        <f t="shared" si="3"/>
        <v>0</v>
      </c>
      <c r="O21" s="18">
        <f t="shared" si="3"/>
        <v>335995</v>
      </c>
      <c r="P21" s="15">
        <f t="shared" si="1"/>
        <v>97700</v>
      </c>
    </row>
    <row r="22" spans="1:18" ht="20.25" customHeight="1">
      <c r="A22" s="20" t="s">
        <v>31</v>
      </c>
      <c r="B22" s="21"/>
      <c r="C22" s="22"/>
      <c r="D22" s="23"/>
      <c r="E22" s="18">
        <f>SUM(E23:E29)</f>
        <v>-238295</v>
      </c>
      <c r="F22" s="18">
        <f t="shared" ref="F22:O22" si="4">SUM(F23:F29)</f>
        <v>-238295</v>
      </c>
      <c r="G22" s="18">
        <f t="shared" si="4"/>
        <v>0</v>
      </c>
      <c r="H22" s="18">
        <f t="shared" si="4"/>
        <v>500200</v>
      </c>
      <c r="I22" s="18">
        <f t="shared" si="4"/>
        <v>0</v>
      </c>
      <c r="J22" s="18">
        <f t="shared" si="4"/>
        <v>335995</v>
      </c>
      <c r="K22" s="18">
        <f t="shared" si="4"/>
        <v>335995</v>
      </c>
      <c r="L22" s="18">
        <f t="shared" si="4"/>
        <v>0</v>
      </c>
      <c r="M22" s="18">
        <f t="shared" si="4"/>
        <v>0</v>
      </c>
      <c r="N22" s="18">
        <f t="shared" si="4"/>
        <v>0</v>
      </c>
      <c r="O22" s="18">
        <f t="shared" si="4"/>
        <v>335995</v>
      </c>
      <c r="P22" s="15">
        <f t="shared" si="1"/>
        <v>97700</v>
      </c>
    </row>
    <row r="23" spans="1:18" ht="21.75" customHeight="1">
      <c r="A23" s="38" t="s">
        <v>36</v>
      </c>
      <c r="B23" s="38" t="s">
        <v>37</v>
      </c>
      <c r="C23" s="39" t="s">
        <v>38</v>
      </c>
      <c r="D23" s="40" t="s">
        <v>39</v>
      </c>
      <c r="E23" s="24">
        <v>-526694</v>
      </c>
      <c r="F23" s="24">
        <v>-526694</v>
      </c>
      <c r="G23" s="18"/>
      <c r="H23" s="24"/>
      <c r="I23" s="18"/>
      <c r="J23" s="24">
        <v>27990</v>
      </c>
      <c r="K23" s="24">
        <v>27990</v>
      </c>
      <c r="L23" s="24"/>
      <c r="M23" s="24"/>
      <c r="N23" s="24"/>
      <c r="O23" s="24">
        <v>27990</v>
      </c>
      <c r="P23" s="15">
        <f t="shared" si="1"/>
        <v>-498704</v>
      </c>
    </row>
    <row r="24" spans="1:18" ht="34.5" customHeight="1">
      <c r="A24" s="38" t="s">
        <v>32</v>
      </c>
      <c r="B24" s="38" t="s">
        <v>33</v>
      </c>
      <c r="C24" s="39" t="s">
        <v>34</v>
      </c>
      <c r="D24" s="40" t="s">
        <v>35</v>
      </c>
      <c r="E24" s="19">
        <v>528800</v>
      </c>
      <c r="F24" s="19">
        <v>528800</v>
      </c>
      <c r="G24" s="19"/>
      <c r="H24" s="19">
        <v>500200</v>
      </c>
      <c r="I24" s="25"/>
      <c r="J24" s="19"/>
      <c r="K24" s="19"/>
      <c r="L24" s="19"/>
      <c r="M24" s="19"/>
      <c r="N24" s="19"/>
      <c r="O24" s="19"/>
      <c r="P24" s="15">
        <f t="shared" si="1"/>
        <v>528800</v>
      </c>
    </row>
    <row r="25" spans="1:18" s="37" customFormat="1" ht="28.5" customHeight="1">
      <c r="A25" s="38" t="s">
        <v>55</v>
      </c>
      <c r="B25" s="38" t="s">
        <v>56</v>
      </c>
      <c r="C25" s="38" t="s">
        <v>57</v>
      </c>
      <c r="D25" s="41" t="s">
        <v>58</v>
      </c>
      <c r="E25" s="19">
        <v>98142.7</v>
      </c>
      <c r="F25" s="19">
        <v>98142.7</v>
      </c>
      <c r="G25" s="36"/>
      <c r="H25" s="19"/>
      <c r="I25" s="36"/>
      <c r="J25" s="19"/>
      <c r="K25" s="19"/>
      <c r="L25" s="19"/>
      <c r="M25" s="19"/>
      <c r="N25" s="19"/>
      <c r="O25" s="19"/>
      <c r="P25" s="15">
        <f t="shared" si="1"/>
        <v>98142.7</v>
      </c>
      <c r="Q25" s="1"/>
      <c r="R25" s="1"/>
    </row>
    <row r="26" spans="1:18" ht="25.5" customHeight="1">
      <c r="A26" s="38" t="s">
        <v>59</v>
      </c>
      <c r="B26" s="38" t="s">
        <v>60</v>
      </c>
      <c r="C26" s="38" t="s">
        <v>57</v>
      </c>
      <c r="D26" s="41" t="s">
        <v>61</v>
      </c>
      <c r="E26" s="19">
        <v>-98142.7</v>
      </c>
      <c r="F26" s="19">
        <v>-98142.7</v>
      </c>
      <c r="G26" s="25"/>
      <c r="H26" s="25"/>
      <c r="I26" s="25"/>
      <c r="J26" s="19"/>
      <c r="K26" s="19"/>
      <c r="L26" s="19"/>
      <c r="M26" s="19"/>
      <c r="N26" s="19"/>
      <c r="O26" s="19"/>
      <c r="P26" s="15">
        <f t="shared" si="1"/>
        <v>-98142.7</v>
      </c>
    </row>
    <row r="27" spans="1:18" s="120" customFormat="1" ht="44.25" customHeight="1">
      <c r="A27" s="124" t="s">
        <v>147</v>
      </c>
      <c r="B27" s="124" t="s">
        <v>148</v>
      </c>
      <c r="C27" s="125" t="s">
        <v>134</v>
      </c>
      <c r="D27" s="126" t="s">
        <v>149</v>
      </c>
      <c r="E27" s="19">
        <v>42000</v>
      </c>
      <c r="F27" s="19">
        <v>42000</v>
      </c>
      <c r="G27" s="83"/>
      <c r="H27" s="83"/>
      <c r="I27" s="83"/>
      <c r="J27" s="19"/>
      <c r="K27" s="19"/>
      <c r="L27" s="19"/>
      <c r="M27" s="19"/>
      <c r="N27" s="19"/>
      <c r="O27" s="19"/>
      <c r="P27" s="15">
        <f t="shared" si="1"/>
        <v>42000</v>
      </c>
      <c r="Q27" s="1"/>
      <c r="R27" s="1"/>
    </row>
    <row r="28" spans="1:18" s="65" customFormat="1" ht="75.75" customHeight="1">
      <c r="A28" s="85" t="s">
        <v>108</v>
      </c>
      <c r="B28" s="85" t="s">
        <v>109</v>
      </c>
      <c r="C28" s="86" t="s">
        <v>57</v>
      </c>
      <c r="D28" s="87" t="s">
        <v>110</v>
      </c>
      <c r="E28" s="19">
        <v>-85624</v>
      </c>
      <c r="F28" s="19">
        <v>-85624</v>
      </c>
      <c r="G28" s="83"/>
      <c r="H28" s="83"/>
      <c r="I28" s="83"/>
      <c r="J28" s="19">
        <v>111228</v>
      </c>
      <c r="K28" s="19">
        <v>111228</v>
      </c>
      <c r="L28" s="19"/>
      <c r="M28" s="19"/>
      <c r="N28" s="19"/>
      <c r="O28" s="19">
        <v>111228</v>
      </c>
      <c r="P28" s="15">
        <f t="shared" si="1"/>
        <v>25604</v>
      </c>
      <c r="Q28" s="1"/>
      <c r="R28" s="1"/>
    </row>
    <row r="29" spans="1:18" s="42" customFormat="1" ht="25.5" customHeight="1">
      <c r="A29" s="56" t="s">
        <v>81</v>
      </c>
      <c r="B29" s="56" t="s">
        <v>82</v>
      </c>
      <c r="C29" s="56" t="s">
        <v>57</v>
      </c>
      <c r="D29" s="41" t="s">
        <v>83</v>
      </c>
      <c r="E29" s="19">
        <v>-196777</v>
      </c>
      <c r="F29" s="19">
        <v>-196777</v>
      </c>
      <c r="G29" s="59"/>
      <c r="H29" s="59"/>
      <c r="I29" s="59"/>
      <c r="J29" s="19">
        <v>196777</v>
      </c>
      <c r="K29" s="19">
        <v>196777</v>
      </c>
      <c r="L29" s="19"/>
      <c r="M29" s="19"/>
      <c r="N29" s="19"/>
      <c r="O29" s="19">
        <v>196777</v>
      </c>
      <c r="P29" s="15">
        <f t="shared" si="1"/>
        <v>0</v>
      </c>
      <c r="Q29" s="1"/>
      <c r="R29" s="1"/>
    </row>
    <row r="30" spans="1:18" s="42" customFormat="1" ht="25.5" customHeight="1">
      <c r="A30" s="63" t="s">
        <v>69</v>
      </c>
      <c r="B30" s="52"/>
      <c r="C30" s="53"/>
      <c r="D30" s="54" t="s">
        <v>70</v>
      </c>
      <c r="E30" s="18">
        <f>E31</f>
        <v>3560000</v>
      </c>
      <c r="F30" s="18">
        <f t="shared" ref="F30:O30" si="5">F31</f>
        <v>3560000</v>
      </c>
      <c r="G30" s="18">
        <f t="shared" si="5"/>
        <v>0</v>
      </c>
      <c r="H30" s="18">
        <f t="shared" si="5"/>
        <v>0</v>
      </c>
      <c r="I30" s="18">
        <f t="shared" si="5"/>
        <v>0</v>
      </c>
      <c r="J30" s="18">
        <f t="shared" si="5"/>
        <v>3114465.82</v>
      </c>
      <c r="K30" s="18">
        <f t="shared" si="5"/>
        <v>3114465.82</v>
      </c>
      <c r="L30" s="18">
        <f t="shared" si="5"/>
        <v>0</v>
      </c>
      <c r="M30" s="18">
        <f t="shared" si="5"/>
        <v>0</v>
      </c>
      <c r="N30" s="18">
        <f t="shared" si="5"/>
        <v>0</v>
      </c>
      <c r="O30" s="18">
        <f t="shared" si="5"/>
        <v>3114465.82</v>
      </c>
      <c r="P30" s="15">
        <f t="shared" si="1"/>
        <v>6674465.8200000003</v>
      </c>
      <c r="Q30" s="1"/>
      <c r="R30" s="1"/>
    </row>
    <row r="31" spans="1:18" s="42" customFormat="1" ht="25.5" customHeight="1">
      <c r="A31" s="63" t="s">
        <v>71</v>
      </c>
      <c r="B31" s="52"/>
      <c r="C31" s="53"/>
      <c r="D31" s="55"/>
      <c r="E31" s="18">
        <f>E36+E37+E32+E33+E34+E35</f>
        <v>3560000</v>
      </c>
      <c r="F31" s="18">
        <f t="shared" ref="F31:O31" si="6">F36+F37+F32+F33+F34+F35</f>
        <v>3560000</v>
      </c>
      <c r="G31" s="18">
        <f t="shared" si="6"/>
        <v>0</v>
      </c>
      <c r="H31" s="18">
        <f t="shared" si="6"/>
        <v>0</v>
      </c>
      <c r="I31" s="18">
        <f t="shared" si="6"/>
        <v>0</v>
      </c>
      <c r="J31" s="18">
        <f t="shared" si="6"/>
        <v>3114465.82</v>
      </c>
      <c r="K31" s="18">
        <f t="shared" si="6"/>
        <v>3114465.82</v>
      </c>
      <c r="L31" s="18">
        <f t="shared" si="6"/>
        <v>0</v>
      </c>
      <c r="M31" s="18">
        <f t="shared" si="6"/>
        <v>0</v>
      </c>
      <c r="N31" s="18">
        <f t="shared" si="6"/>
        <v>0</v>
      </c>
      <c r="O31" s="18">
        <f t="shared" si="6"/>
        <v>3114465.82</v>
      </c>
      <c r="P31" s="15">
        <f t="shared" si="1"/>
        <v>6674465.8200000003</v>
      </c>
      <c r="Q31" s="1"/>
      <c r="R31" s="1"/>
    </row>
    <row r="32" spans="1:18" s="95" customFormat="1" ht="25.5" customHeight="1">
      <c r="A32" s="100" t="s">
        <v>124</v>
      </c>
      <c r="B32" s="100" t="s">
        <v>125</v>
      </c>
      <c r="C32" s="101" t="s">
        <v>126</v>
      </c>
      <c r="D32" s="102" t="s">
        <v>127</v>
      </c>
      <c r="E32" s="24">
        <v>2515000</v>
      </c>
      <c r="F32" s="24">
        <v>2515000</v>
      </c>
      <c r="G32" s="24"/>
      <c r="H32" s="24"/>
      <c r="I32" s="18"/>
      <c r="J32" s="18"/>
      <c r="K32" s="18"/>
      <c r="L32" s="18"/>
      <c r="M32" s="18"/>
      <c r="N32" s="18"/>
      <c r="O32" s="18"/>
      <c r="P32" s="15">
        <f t="shared" si="1"/>
        <v>2515000</v>
      </c>
      <c r="Q32" s="1"/>
      <c r="R32" s="1"/>
    </row>
    <row r="33" spans="1:18" s="120" customFormat="1" ht="25.5" customHeight="1">
      <c r="A33" s="124" t="s">
        <v>150</v>
      </c>
      <c r="B33" s="124" t="s">
        <v>151</v>
      </c>
      <c r="C33" s="124" t="s">
        <v>152</v>
      </c>
      <c r="D33" s="41" t="s">
        <v>153</v>
      </c>
      <c r="E33" s="24">
        <v>360000</v>
      </c>
      <c r="F33" s="24">
        <v>360000</v>
      </c>
      <c r="G33" s="24"/>
      <c r="H33" s="24"/>
      <c r="I33" s="18"/>
      <c r="J33" s="18"/>
      <c r="K33" s="18"/>
      <c r="L33" s="18"/>
      <c r="M33" s="18"/>
      <c r="N33" s="18"/>
      <c r="O33" s="18"/>
      <c r="P33" s="15">
        <f t="shared" si="1"/>
        <v>360000</v>
      </c>
      <c r="Q33" s="1"/>
      <c r="R33" s="1"/>
    </row>
    <row r="34" spans="1:18" s="120" customFormat="1" ht="25.5" customHeight="1">
      <c r="A34" s="124" t="s">
        <v>154</v>
      </c>
      <c r="B34" s="124" t="s">
        <v>155</v>
      </c>
      <c r="C34" s="124" t="s">
        <v>156</v>
      </c>
      <c r="D34" s="41" t="s">
        <v>157</v>
      </c>
      <c r="E34" s="24">
        <v>100000</v>
      </c>
      <c r="F34" s="24">
        <v>100000</v>
      </c>
      <c r="G34" s="24"/>
      <c r="H34" s="24"/>
      <c r="I34" s="18"/>
      <c r="J34" s="18"/>
      <c r="K34" s="18"/>
      <c r="L34" s="18"/>
      <c r="M34" s="18"/>
      <c r="N34" s="18"/>
      <c r="O34" s="18"/>
      <c r="P34" s="15">
        <f t="shared" si="1"/>
        <v>100000</v>
      </c>
      <c r="Q34" s="1"/>
      <c r="R34" s="1"/>
    </row>
    <row r="35" spans="1:18" s="127" customFormat="1" ht="25.5" customHeight="1">
      <c r="A35" s="128" t="s">
        <v>158</v>
      </c>
      <c r="B35" s="128" t="s">
        <v>159</v>
      </c>
      <c r="C35" s="129" t="s">
        <v>152</v>
      </c>
      <c r="D35" s="130" t="s">
        <v>160</v>
      </c>
      <c r="E35" s="24">
        <v>285000</v>
      </c>
      <c r="F35" s="24">
        <v>285000</v>
      </c>
      <c r="G35" s="24"/>
      <c r="H35" s="24"/>
      <c r="I35" s="18"/>
      <c r="J35" s="18"/>
      <c r="K35" s="18"/>
      <c r="L35" s="18"/>
      <c r="M35" s="18"/>
      <c r="N35" s="18"/>
      <c r="O35" s="18"/>
      <c r="P35" s="15">
        <f t="shared" si="1"/>
        <v>285000</v>
      </c>
      <c r="Q35" s="1"/>
      <c r="R35" s="1"/>
    </row>
    <row r="36" spans="1:18" s="42" customFormat="1" ht="25.5" customHeight="1">
      <c r="A36" s="61" t="s">
        <v>72</v>
      </c>
      <c r="B36" s="56" t="s">
        <v>73</v>
      </c>
      <c r="C36" s="57" t="s">
        <v>74</v>
      </c>
      <c r="D36" s="58" t="s">
        <v>75</v>
      </c>
      <c r="E36" s="19">
        <v>300000</v>
      </c>
      <c r="F36" s="19">
        <v>300000</v>
      </c>
      <c r="G36" s="51"/>
      <c r="H36" s="51"/>
      <c r="I36" s="51"/>
      <c r="J36" s="19"/>
      <c r="K36" s="19"/>
      <c r="L36" s="19"/>
      <c r="M36" s="19"/>
      <c r="N36" s="19"/>
      <c r="O36" s="19"/>
      <c r="P36" s="15">
        <f t="shared" si="1"/>
        <v>300000</v>
      </c>
      <c r="Q36" s="1"/>
      <c r="R36" s="1"/>
    </row>
    <row r="37" spans="1:18" s="42" customFormat="1" ht="25.5" customHeight="1">
      <c r="A37" s="62" t="s">
        <v>77</v>
      </c>
      <c r="B37" s="56" t="s">
        <v>78</v>
      </c>
      <c r="C37" s="56" t="s">
        <v>79</v>
      </c>
      <c r="D37" s="41" t="s">
        <v>80</v>
      </c>
      <c r="E37" s="19"/>
      <c r="F37" s="19"/>
      <c r="G37" s="59"/>
      <c r="H37" s="59"/>
      <c r="I37" s="59"/>
      <c r="J37" s="19">
        <v>3114465.82</v>
      </c>
      <c r="K37" s="19">
        <v>3114465.82</v>
      </c>
      <c r="L37" s="19"/>
      <c r="M37" s="19"/>
      <c r="N37" s="19"/>
      <c r="O37" s="19">
        <v>3114465.82</v>
      </c>
      <c r="P37" s="15">
        <f t="shared" si="1"/>
        <v>3114465.82</v>
      </c>
      <c r="Q37" s="1"/>
      <c r="R37" s="1"/>
    </row>
    <row r="38" spans="1:18" s="65" customFormat="1" ht="25.5" customHeight="1">
      <c r="A38" s="67" t="s">
        <v>88</v>
      </c>
      <c r="B38" s="68"/>
      <c r="C38" s="69"/>
      <c r="D38" s="70" t="s">
        <v>89</v>
      </c>
      <c r="E38" s="18">
        <f>E39</f>
        <v>111500</v>
      </c>
      <c r="F38" s="18">
        <f t="shared" ref="F38:O38" si="7">F39</f>
        <v>111500</v>
      </c>
      <c r="G38" s="18">
        <f t="shared" si="7"/>
        <v>0</v>
      </c>
      <c r="H38" s="18">
        <f t="shared" si="7"/>
        <v>0</v>
      </c>
      <c r="I38" s="18">
        <f t="shared" si="7"/>
        <v>0</v>
      </c>
      <c r="J38" s="18">
        <f t="shared" si="7"/>
        <v>0</v>
      </c>
      <c r="K38" s="18">
        <f t="shared" si="7"/>
        <v>0</v>
      </c>
      <c r="L38" s="18">
        <f t="shared" si="7"/>
        <v>0</v>
      </c>
      <c r="M38" s="18">
        <f t="shared" si="7"/>
        <v>0</v>
      </c>
      <c r="N38" s="18">
        <f t="shared" si="7"/>
        <v>0</v>
      </c>
      <c r="O38" s="18">
        <f t="shared" si="7"/>
        <v>0</v>
      </c>
      <c r="P38" s="15">
        <f t="shared" si="1"/>
        <v>111500</v>
      </c>
      <c r="Q38" s="1"/>
      <c r="R38" s="1"/>
    </row>
    <row r="39" spans="1:18" s="65" customFormat="1" ht="25.5" customHeight="1">
      <c r="A39" s="67" t="s">
        <v>90</v>
      </c>
      <c r="B39" s="68"/>
      <c r="C39" s="69"/>
      <c r="D39" s="71"/>
      <c r="E39" s="18">
        <f>E40+E41</f>
        <v>111500</v>
      </c>
      <c r="F39" s="18">
        <f t="shared" ref="F39:O39" si="8">F40+F41</f>
        <v>111500</v>
      </c>
      <c r="G39" s="18">
        <f t="shared" si="8"/>
        <v>0</v>
      </c>
      <c r="H39" s="18">
        <f t="shared" si="8"/>
        <v>0</v>
      </c>
      <c r="I39" s="18">
        <f t="shared" si="8"/>
        <v>0</v>
      </c>
      <c r="J39" s="18">
        <f t="shared" si="8"/>
        <v>0</v>
      </c>
      <c r="K39" s="18">
        <f t="shared" si="8"/>
        <v>0</v>
      </c>
      <c r="L39" s="18">
        <f t="shared" si="8"/>
        <v>0</v>
      </c>
      <c r="M39" s="18">
        <f t="shared" si="8"/>
        <v>0</v>
      </c>
      <c r="N39" s="18">
        <f t="shared" si="8"/>
        <v>0</v>
      </c>
      <c r="O39" s="18">
        <f t="shared" si="8"/>
        <v>0</v>
      </c>
      <c r="P39" s="15">
        <f t="shared" si="1"/>
        <v>111500</v>
      </c>
      <c r="Q39" s="1"/>
      <c r="R39" s="1"/>
    </row>
    <row r="40" spans="1:18" s="65" customFormat="1" ht="25.5" customHeight="1">
      <c r="A40" s="72" t="s">
        <v>91</v>
      </c>
      <c r="B40" s="72" t="s">
        <v>92</v>
      </c>
      <c r="C40" s="73" t="s">
        <v>37</v>
      </c>
      <c r="D40" s="74" t="s">
        <v>93</v>
      </c>
      <c r="E40" s="19">
        <v>49000</v>
      </c>
      <c r="F40" s="19">
        <v>49000</v>
      </c>
      <c r="G40" s="60"/>
      <c r="H40" s="60"/>
      <c r="I40" s="60"/>
      <c r="J40" s="19"/>
      <c r="K40" s="19"/>
      <c r="L40" s="19"/>
      <c r="M40" s="19"/>
      <c r="N40" s="19"/>
      <c r="O40" s="19"/>
      <c r="P40" s="15">
        <f t="shared" si="1"/>
        <v>49000</v>
      </c>
      <c r="Q40" s="1"/>
      <c r="R40" s="1"/>
    </row>
    <row r="41" spans="1:18" s="65" customFormat="1" ht="25.5" customHeight="1">
      <c r="A41" s="75" t="s">
        <v>94</v>
      </c>
      <c r="B41" s="75" t="s">
        <v>95</v>
      </c>
      <c r="C41" s="76" t="s">
        <v>96</v>
      </c>
      <c r="D41" s="77" t="s">
        <v>97</v>
      </c>
      <c r="E41" s="19">
        <v>62500</v>
      </c>
      <c r="F41" s="19">
        <v>62500</v>
      </c>
      <c r="G41" s="60"/>
      <c r="H41" s="60"/>
      <c r="I41" s="60"/>
      <c r="J41" s="19"/>
      <c r="K41" s="19"/>
      <c r="L41" s="19"/>
      <c r="M41" s="19"/>
      <c r="N41" s="19"/>
      <c r="O41" s="19"/>
      <c r="P41" s="15">
        <f t="shared" si="1"/>
        <v>62500</v>
      </c>
      <c r="Q41" s="1"/>
      <c r="R41" s="1"/>
    </row>
    <row r="42" spans="1:18" s="103" customFormat="1" ht="25.5" customHeight="1">
      <c r="A42" s="108" t="s">
        <v>129</v>
      </c>
      <c r="B42" s="109"/>
      <c r="C42" s="110"/>
      <c r="D42" s="111" t="s">
        <v>130</v>
      </c>
      <c r="E42" s="18">
        <f>E43</f>
        <v>1500000</v>
      </c>
      <c r="F42" s="18">
        <f t="shared" ref="F42:O42" si="9">F43</f>
        <v>1500000</v>
      </c>
      <c r="G42" s="18">
        <f t="shared" si="9"/>
        <v>0</v>
      </c>
      <c r="H42" s="18">
        <f t="shared" si="9"/>
        <v>1510000</v>
      </c>
      <c r="I42" s="18">
        <f t="shared" si="9"/>
        <v>0</v>
      </c>
      <c r="J42" s="18">
        <f t="shared" si="9"/>
        <v>0</v>
      </c>
      <c r="K42" s="18">
        <f t="shared" si="9"/>
        <v>0</v>
      </c>
      <c r="L42" s="18">
        <f t="shared" si="9"/>
        <v>0</v>
      </c>
      <c r="M42" s="18">
        <f t="shared" si="9"/>
        <v>0</v>
      </c>
      <c r="N42" s="18">
        <f t="shared" si="9"/>
        <v>0</v>
      </c>
      <c r="O42" s="18">
        <f t="shared" si="9"/>
        <v>0</v>
      </c>
      <c r="P42" s="15">
        <f t="shared" si="1"/>
        <v>1500000</v>
      </c>
      <c r="Q42" s="1"/>
      <c r="R42" s="1"/>
    </row>
    <row r="43" spans="1:18" s="103" customFormat="1" ht="25.5" customHeight="1">
      <c r="A43" s="108" t="s">
        <v>131</v>
      </c>
      <c r="B43" s="109"/>
      <c r="C43" s="110"/>
      <c r="D43" s="112"/>
      <c r="E43" s="18">
        <f>SUM(E44:E47)</f>
        <v>1500000</v>
      </c>
      <c r="F43" s="18">
        <f t="shared" ref="F43:O43" si="10">SUM(F44:F47)</f>
        <v>1500000</v>
      </c>
      <c r="G43" s="18">
        <f t="shared" si="10"/>
        <v>0</v>
      </c>
      <c r="H43" s="18">
        <f t="shared" si="10"/>
        <v>1510000</v>
      </c>
      <c r="I43" s="18">
        <f t="shared" si="10"/>
        <v>0</v>
      </c>
      <c r="J43" s="18">
        <f t="shared" si="10"/>
        <v>0</v>
      </c>
      <c r="K43" s="18">
        <f t="shared" si="10"/>
        <v>0</v>
      </c>
      <c r="L43" s="18">
        <f t="shared" si="10"/>
        <v>0</v>
      </c>
      <c r="M43" s="18">
        <f t="shared" si="10"/>
        <v>0</v>
      </c>
      <c r="N43" s="18">
        <f t="shared" si="10"/>
        <v>0</v>
      </c>
      <c r="O43" s="18">
        <f t="shared" si="10"/>
        <v>0</v>
      </c>
      <c r="P43" s="15">
        <f t="shared" si="1"/>
        <v>1500000</v>
      </c>
      <c r="Q43" s="1"/>
      <c r="R43" s="1"/>
    </row>
    <row r="44" spans="1:18" s="103" customFormat="1" ht="25.5" customHeight="1">
      <c r="A44" s="113" t="s">
        <v>132</v>
      </c>
      <c r="B44" s="113" t="s">
        <v>133</v>
      </c>
      <c r="C44" s="114" t="s">
        <v>134</v>
      </c>
      <c r="D44" s="115" t="s">
        <v>135</v>
      </c>
      <c r="E44" s="19">
        <v>265000</v>
      </c>
      <c r="F44" s="19">
        <v>265000</v>
      </c>
      <c r="G44" s="83"/>
      <c r="H44" s="19">
        <v>265000</v>
      </c>
      <c r="I44" s="83"/>
      <c r="J44" s="19"/>
      <c r="K44" s="19"/>
      <c r="L44" s="19"/>
      <c r="M44" s="19"/>
      <c r="N44" s="19"/>
      <c r="O44" s="19"/>
      <c r="P44" s="15">
        <f t="shared" si="1"/>
        <v>265000</v>
      </c>
      <c r="Q44" s="1"/>
      <c r="R44" s="1"/>
    </row>
    <row r="45" spans="1:18" s="116" customFormat="1" ht="16.5" customHeight="1">
      <c r="A45" s="121" t="s">
        <v>144</v>
      </c>
      <c r="B45" s="121" t="s">
        <v>145</v>
      </c>
      <c r="C45" s="122" t="s">
        <v>138</v>
      </c>
      <c r="D45" s="123" t="s">
        <v>146</v>
      </c>
      <c r="E45" s="19">
        <v>211200</v>
      </c>
      <c r="F45" s="19">
        <v>211200</v>
      </c>
      <c r="G45" s="83"/>
      <c r="H45" s="19">
        <v>211200</v>
      </c>
      <c r="I45" s="83"/>
      <c r="J45" s="19"/>
      <c r="K45" s="19"/>
      <c r="L45" s="19"/>
      <c r="M45" s="19"/>
      <c r="N45" s="19"/>
      <c r="O45" s="19"/>
      <c r="P45" s="15">
        <f t="shared" si="1"/>
        <v>211200</v>
      </c>
      <c r="Q45" s="1"/>
      <c r="R45" s="1"/>
    </row>
    <row r="46" spans="1:18" s="103" customFormat="1" ht="24" customHeight="1">
      <c r="A46" s="117" t="s">
        <v>136</v>
      </c>
      <c r="B46" s="117" t="s">
        <v>137</v>
      </c>
      <c r="C46" s="118" t="s">
        <v>138</v>
      </c>
      <c r="D46" s="119" t="s">
        <v>139</v>
      </c>
      <c r="E46" s="19">
        <v>344500</v>
      </c>
      <c r="F46" s="19">
        <v>344500</v>
      </c>
      <c r="G46" s="83"/>
      <c r="H46" s="19">
        <v>344500</v>
      </c>
      <c r="I46" s="83"/>
      <c r="J46" s="19"/>
      <c r="K46" s="19"/>
      <c r="L46" s="19"/>
      <c r="M46" s="19"/>
      <c r="N46" s="19"/>
      <c r="O46" s="19"/>
      <c r="P46" s="15">
        <f t="shared" si="1"/>
        <v>344500</v>
      </c>
      <c r="Q46" s="1"/>
      <c r="R46" s="1"/>
    </row>
    <row r="47" spans="1:18" s="107" customFormat="1" ht="25.5" customHeight="1">
      <c r="A47" s="117" t="s">
        <v>140</v>
      </c>
      <c r="B47" s="117" t="s">
        <v>141</v>
      </c>
      <c r="C47" s="118" t="s">
        <v>142</v>
      </c>
      <c r="D47" s="119" t="s">
        <v>143</v>
      </c>
      <c r="E47" s="19">
        <v>679300</v>
      </c>
      <c r="F47" s="19">
        <v>679300</v>
      </c>
      <c r="G47" s="83"/>
      <c r="H47" s="19">
        <v>689300</v>
      </c>
      <c r="I47" s="83"/>
      <c r="J47" s="19"/>
      <c r="K47" s="19"/>
      <c r="L47" s="19"/>
      <c r="M47" s="19"/>
      <c r="N47" s="19"/>
      <c r="O47" s="19"/>
      <c r="P47" s="15">
        <f t="shared" si="1"/>
        <v>679300</v>
      </c>
      <c r="Q47" s="1"/>
      <c r="R47" s="1"/>
    </row>
    <row r="48" spans="1:18" ht="30" customHeight="1">
      <c r="A48" s="64" t="s">
        <v>16</v>
      </c>
      <c r="B48" s="7"/>
      <c r="C48" s="8"/>
      <c r="D48" s="9" t="s">
        <v>17</v>
      </c>
      <c r="E48" s="15">
        <f>E49</f>
        <v>-147000</v>
      </c>
      <c r="F48" s="15">
        <f t="shared" ref="F48:O48" si="11">F49</f>
        <v>-147000</v>
      </c>
      <c r="G48" s="15">
        <f t="shared" si="11"/>
        <v>-80000</v>
      </c>
      <c r="H48" s="15">
        <f t="shared" si="11"/>
        <v>0</v>
      </c>
      <c r="I48" s="15">
        <f t="shared" si="11"/>
        <v>0</v>
      </c>
      <c r="J48" s="15">
        <f t="shared" si="11"/>
        <v>-3114465.82</v>
      </c>
      <c r="K48" s="15">
        <f t="shared" si="11"/>
        <v>-3114465.82</v>
      </c>
      <c r="L48" s="15">
        <f t="shared" si="11"/>
        <v>0</v>
      </c>
      <c r="M48" s="15">
        <f t="shared" si="11"/>
        <v>0</v>
      </c>
      <c r="N48" s="15">
        <f t="shared" si="11"/>
        <v>0</v>
      </c>
      <c r="O48" s="15">
        <f t="shared" si="11"/>
        <v>-3114465.82</v>
      </c>
      <c r="P48" s="15">
        <f t="shared" si="1"/>
        <v>-3261465.82</v>
      </c>
    </row>
    <row r="49" spans="1:18" ht="19.5" customHeight="1">
      <c r="A49" s="6" t="s">
        <v>18</v>
      </c>
      <c r="B49" s="7"/>
      <c r="C49" s="8"/>
      <c r="D49" s="10"/>
      <c r="E49" s="15">
        <f>SUM(E50:E55)</f>
        <v>-147000</v>
      </c>
      <c r="F49" s="15">
        <f t="shared" ref="F49:O49" si="12">SUM(F50:F55)</f>
        <v>-147000</v>
      </c>
      <c r="G49" s="15">
        <f t="shared" si="12"/>
        <v>-80000</v>
      </c>
      <c r="H49" s="15">
        <f t="shared" si="12"/>
        <v>0</v>
      </c>
      <c r="I49" s="15">
        <f t="shared" si="12"/>
        <v>0</v>
      </c>
      <c r="J49" s="15">
        <f t="shared" si="12"/>
        <v>-3114465.82</v>
      </c>
      <c r="K49" s="15">
        <f t="shared" si="12"/>
        <v>-3114465.82</v>
      </c>
      <c r="L49" s="15">
        <f t="shared" si="12"/>
        <v>0</v>
      </c>
      <c r="M49" s="15">
        <f t="shared" si="12"/>
        <v>0</v>
      </c>
      <c r="N49" s="15">
        <f t="shared" si="12"/>
        <v>0</v>
      </c>
      <c r="O49" s="15">
        <f t="shared" si="12"/>
        <v>-3114465.82</v>
      </c>
      <c r="P49" s="15">
        <f t="shared" si="1"/>
        <v>-3261465.82</v>
      </c>
    </row>
    <row r="50" spans="1:18" s="99" customFormat="1" ht="47.25" customHeight="1">
      <c r="A50" s="104" t="s">
        <v>128</v>
      </c>
      <c r="B50" s="104" t="s">
        <v>43</v>
      </c>
      <c r="C50" s="105" t="s">
        <v>44</v>
      </c>
      <c r="D50" s="106" t="s">
        <v>45</v>
      </c>
      <c r="E50" s="14">
        <v>-97000</v>
      </c>
      <c r="F50" s="14">
        <v>-97000</v>
      </c>
      <c r="G50" s="14">
        <v>-80000</v>
      </c>
      <c r="H50" s="15"/>
      <c r="I50" s="15"/>
      <c r="J50" s="15"/>
      <c r="K50" s="15"/>
      <c r="L50" s="15"/>
      <c r="M50" s="15"/>
      <c r="N50" s="15"/>
      <c r="O50" s="15"/>
      <c r="P50" s="15">
        <f t="shared" si="1"/>
        <v>-97000</v>
      </c>
      <c r="Q50" s="1"/>
      <c r="R50" s="1"/>
    </row>
    <row r="51" spans="1:18" s="65" customFormat="1" ht="39.75" customHeight="1">
      <c r="A51" s="78" t="s">
        <v>98</v>
      </c>
      <c r="B51" s="78" t="s">
        <v>99</v>
      </c>
      <c r="C51" s="79" t="s">
        <v>100</v>
      </c>
      <c r="D51" s="80" t="s">
        <v>101</v>
      </c>
      <c r="E51" s="14">
        <v>-55000</v>
      </c>
      <c r="F51" s="14">
        <v>-55000</v>
      </c>
      <c r="G51" s="15"/>
      <c r="H51" s="15"/>
      <c r="I51" s="15"/>
      <c r="J51" s="15"/>
      <c r="K51" s="15"/>
      <c r="L51" s="15"/>
      <c r="M51" s="15"/>
      <c r="N51" s="15"/>
      <c r="O51" s="15"/>
      <c r="P51" s="15">
        <f t="shared" si="1"/>
        <v>-55000</v>
      </c>
      <c r="Q51" s="1"/>
      <c r="R51" s="1"/>
    </row>
    <row r="52" spans="1:18" s="65" customFormat="1" ht="39" customHeight="1">
      <c r="A52" s="78" t="s">
        <v>103</v>
      </c>
      <c r="B52" s="81">
        <v>6020</v>
      </c>
      <c r="C52" s="82" t="s">
        <v>20</v>
      </c>
      <c r="D52" s="66" t="s">
        <v>102</v>
      </c>
      <c r="E52" s="14">
        <v>50000</v>
      </c>
      <c r="F52" s="14">
        <v>50000</v>
      </c>
      <c r="G52" s="15"/>
      <c r="H52" s="15"/>
      <c r="I52" s="15"/>
      <c r="J52" s="15"/>
      <c r="K52" s="15"/>
      <c r="L52" s="15"/>
      <c r="M52" s="15"/>
      <c r="N52" s="15"/>
      <c r="O52" s="15"/>
      <c r="P52" s="15">
        <f t="shared" si="1"/>
        <v>50000</v>
      </c>
      <c r="Q52" s="1"/>
      <c r="R52" s="1"/>
    </row>
    <row r="53" spans="1:18" ht="27.75" customHeight="1">
      <c r="A53" s="11" t="s">
        <v>19</v>
      </c>
      <c r="B53" s="11" t="s">
        <v>21</v>
      </c>
      <c r="C53" s="17" t="s">
        <v>20</v>
      </c>
      <c r="D53" s="12" t="s">
        <v>22</v>
      </c>
      <c r="E53" s="14">
        <v>-65000</v>
      </c>
      <c r="F53" s="14">
        <v>-65000</v>
      </c>
      <c r="G53" s="14"/>
      <c r="H53" s="14"/>
      <c r="I53" s="14"/>
      <c r="J53" s="14"/>
      <c r="K53" s="14"/>
      <c r="L53" s="14"/>
      <c r="M53" s="14"/>
      <c r="N53" s="14"/>
      <c r="O53" s="14"/>
      <c r="P53" s="15">
        <f t="shared" si="1"/>
        <v>-65000</v>
      </c>
    </row>
    <row r="54" spans="1:18" s="65" customFormat="1" ht="27.75" customHeight="1">
      <c r="A54" s="88" t="s">
        <v>111</v>
      </c>
      <c r="B54" s="88" t="s">
        <v>112</v>
      </c>
      <c r="C54" s="89" t="s">
        <v>79</v>
      </c>
      <c r="D54" s="90" t="s">
        <v>113</v>
      </c>
      <c r="E54" s="14"/>
      <c r="F54" s="14"/>
      <c r="G54" s="14"/>
      <c r="H54" s="14"/>
      <c r="I54" s="14"/>
      <c r="J54" s="14">
        <v>338600</v>
      </c>
      <c r="K54" s="14">
        <v>338600</v>
      </c>
      <c r="L54" s="14"/>
      <c r="M54" s="14"/>
      <c r="N54" s="14"/>
      <c r="O54" s="14">
        <v>338600</v>
      </c>
      <c r="P54" s="15">
        <f t="shared" si="1"/>
        <v>338600</v>
      </c>
      <c r="Q54" s="1"/>
      <c r="R54" s="1"/>
    </row>
    <row r="55" spans="1:18" s="65" customFormat="1" ht="27.75" customHeight="1">
      <c r="A55" s="56" t="s">
        <v>84</v>
      </c>
      <c r="B55" s="56" t="s">
        <v>85</v>
      </c>
      <c r="C55" s="56" t="s">
        <v>86</v>
      </c>
      <c r="D55" s="41" t="s">
        <v>87</v>
      </c>
      <c r="E55" s="14">
        <v>20000</v>
      </c>
      <c r="F55" s="14">
        <v>20000</v>
      </c>
      <c r="G55" s="14"/>
      <c r="H55" s="14"/>
      <c r="I55" s="14"/>
      <c r="J55" s="14">
        <v>-3453065.82</v>
      </c>
      <c r="K55" s="14">
        <v>-3453065.82</v>
      </c>
      <c r="L55" s="14"/>
      <c r="M55" s="14"/>
      <c r="N55" s="14"/>
      <c r="O55" s="14">
        <v>-3453065.82</v>
      </c>
      <c r="P55" s="15">
        <f t="shared" si="1"/>
        <v>-3433065.82</v>
      </c>
      <c r="Q55" s="1"/>
      <c r="R55" s="1"/>
    </row>
    <row r="56" spans="1:18" s="29" customFormat="1" ht="25.5">
      <c r="A56" s="43" t="s">
        <v>62</v>
      </c>
      <c r="B56" s="44"/>
      <c r="C56" s="45"/>
      <c r="D56" s="46" t="s">
        <v>63</v>
      </c>
      <c r="E56" s="15">
        <f>E57</f>
        <v>1930692</v>
      </c>
      <c r="F56" s="15">
        <f t="shared" ref="F56:O56" si="13">F57</f>
        <v>1930692</v>
      </c>
      <c r="G56" s="15">
        <f t="shared" si="13"/>
        <v>38200</v>
      </c>
      <c r="H56" s="15">
        <f t="shared" si="13"/>
        <v>0</v>
      </c>
      <c r="I56" s="15">
        <f t="shared" si="13"/>
        <v>0</v>
      </c>
      <c r="J56" s="15">
        <f t="shared" si="13"/>
        <v>-1830692</v>
      </c>
      <c r="K56" s="15">
        <f t="shared" si="13"/>
        <v>-1830692</v>
      </c>
      <c r="L56" s="15">
        <f t="shared" si="13"/>
        <v>0</v>
      </c>
      <c r="M56" s="15">
        <f t="shared" si="13"/>
        <v>0</v>
      </c>
      <c r="N56" s="15">
        <f t="shared" si="13"/>
        <v>0</v>
      </c>
      <c r="O56" s="15">
        <f t="shared" si="13"/>
        <v>-1830692</v>
      </c>
      <c r="P56" s="15">
        <f t="shared" si="1"/>
        <v>100000</v>
      </c>
      <c r="Q56" s="1"/>
      <c r="R56" s="1"/>
    </row>
    <row r="57" spans="1:18" s="29" customFormat="1">
      <c r="A57" s="43" t="s">
        <v>64</v>
      </c>
      <c r="B57" s="44"/>
      <c r="C57" s="45"/>
      <c r="D57" s="47"/>
      <c r="E57" s="15">
        <f>E61+E59+E60+E58</f>
        <v>1930692</v>
      </c>
      <c r="F57" s="15">
        <f t="shared" ref="F57:O57" si="14">F61+F59+F60+F58</f>
        <v>1930692</v>
      </c>
      <c r="G57" s="15">
        <f t="shared" si="14"/>
        <v>38200</v>
      </c>
      <c r="H57" s="15">
        <f t="shared" si="14"/>
        <v>0</v>
      </c>
      <c r="I57" s="15">
        <f t="shared" si="14"/>
        <v>0</v>
      </c>
      <c r="J57" s="15">
        <f t="shared" si="14"/>
        <v>-1830692</v>
      </c>
      <c r="K57" s="15">
        <f t="shared" si="14"/>
        <v>-1830692</v>
      </c>
      <c r="L57" s="15">
        <f t="shared" si="14"/>
        <v>0</v>
      </c>
      <c r="M57" s="15">
        <f t="shared" si="14"/>
        <v>0</v>
      </c>
      <c r="N57" s="15">
        <f t="shared" si="14"/>
        <v>0</v>
      </c>
      <c r="O57" s="15">
        <f t="shared" si="14"/>
        <v>-1830692</v>
      </c>
      <c r="P57" s="15">
        <f t="shared" si="1"/>
        <v>100000</v>
      </c>
      <c r="Q57" s="1"/>
      <c r="R57" s="1"/>
    </row>
    <row r="58" spans="1:18" s="127" customFormat="1" ht="38.25">
      <c r="A58" s="128">
        <v>3710160</v>
      </c>
      <c r="B58" s="128" t="s">
        <v>43</v>
      </c>
      <c r="C58" s="129" t="s">
        <v>44</v>
      </c>
      <c r="D58" s="130" t="s">
        <v>45</v>
      </c>
      <c r="E58" s="15"/>
      <c r="F58" s="15"/>
      <c r="G58" s="14">
        <v>38200</v>
      </c>
      <c r="H58" s="15"/>
      <c r="I58" s="15"/>
      <c r="J58" s="15"/>
      <c r="K58" s="15"/>
      <c r="L58" s="15"/>
      <c r="M58" s="15"/>
      <c r="N58" s="15"/>
      <c r="O58" s="15"/>
      <c r="P58" s="15">
        <f t="shared" si="1"/>
        <v>0</v>
      </c>
      <c r="Q58" s="1"/>
      <c r="R58" s="1"/>
    </row>
    <row r="59" spans="1:18" s="65" customFormat="1" ht="25.5">
      <c r="A59" s="128" t="s">
        <v>118</v>
      </c>
      <c r="B59" s="92" t="s">
        <v>119</v>
      </c>
      <c r="C59" s="93" t="s">
        <v>67</v>
      </c>
      <c r="D59" s="84" t="s">
        <v>117</v>
      </c>
      <c r="E59" s="15"/>
      <c r="F59" s="15"/>
      <c r="G59" s="15"/>
      <c r="H59" s="15"/>
      <c r="I59" s="15"/>
      <c r="J59" s="14">
        <v>200000</v>
      </c>
      <c r="K59" s="14">
        <v>200000</v>
      </c>
      <c r="L59" s="14"/>
      <c r="M59" s="14"/>
      <c r="N59" s="14"/>
      <c r="O59" s="14">
        <v>200000</v>
      </c>
      <c r="P59" s="15">
        <f t="shared" si="1"/>
        <v>200000</v>
      </c>
      <c r="Q59" s="1"/>
      <c r="R59" s="1"/>
    </row>
    <row r="60" spans="1:18" s="65" customFormat="1">
      <c r="A60" s="92" t="s">
        <v>114</v>
      </c>
      <c r="B60" s="92" t="s">
        <v>115</v>
      </c>
      <c r="C60" s="93" t="s">
        <v>67</v>
      </c>
      <c r="D60" s="94" t="s">
        <v>116</v>
      </c>
      <c r="E60" s="15">
        <v>2350692</v>
      </c>
      <c r="F60" s="15">
        <v>2350692</v>
      </c>
      <c r="G60" s="15"/>
      <c r="H60" s="15"/>
      <c r="I60" s="15"/>
      <c r="J60" s="14">
        <v>-2550692</v>
      </c>
      <c r="K60" s="14">
        <v>-2550692</v>
      </c>
      <c r="L60" s="14"/>
      <c r="M60" s="14"/>
      <c r="N60" s="14"/>
      <c r="O60" s="14">
        <v>-2550692</v>
      </c>
      <c r="P60" s="15">
        <f t="shared" si="1"/>
        <v>-200000</v>
      </c>
      <c r="Q60" s="1"/>
      <c r="R60" s="1"/>
    </row>
    <row r="61" spans="1:18" s="29" customFormat="1" ht="38.25">
      <c r="A61" s="48" t="s">
        <v>65</v>
      </c>
      <c r="B61" s="48" t="s">
        <v>66</v>
      </c>
      <c r="C61" s="49" t="s">
        <v>67</v>
      </c>
      <c r="D61" s="50" t="s">
        <v>68</v>
      </c>
      <c r="E61" s="14">
        <v>-420000</v>
      </c>
      <c r="F61" s="14">
        <v>-420000</v>
      </c>
      <c r="G61" s="14"/>
      <c r="H61" s="14"/>
      <c r="I61" s="14"/>
      <c r="J61" s="14">
        <v>520000</v>
      </c>
      <c r="K61" s="14">
        <v>520000</v>
      </c>
      <c r="L61" s="14"/>
      <c r="M61" s="14"/>
      <c r="N61" s="14"/>
      <c r="O61" s="14">
        <v>520000</v>
      </c>
      <c r="P61" s="15">
        <f t="shared" si="1"/>
        <v>100000</v>
      </c>
      <c r="Q61" s="1"/>
      <c r="R61" s="1"/>
    </row>
    <row r="62" spans="1:18">
      <c r="A62" s="7" t="s">
        <v>23</v>
      </c>
      <c r="B62" s="7" t="s">
        <v>23</v>
      </c>
      <c r="C62" s="8" t="s">
        <v>23</v>
      </c>
      <c r="D62" s="10" t="s">
        <v>24</v>
      </c>
      <c r="E62" s="15">
        <f>E48+E21+E14+E56+E30+E38+E42</f>
        <v>6613190</v>
      </c>
      <c r="F62" s="15">
        <f t="shared" ref="F62:O62" si="15">F48+F21+F14+F56+F30+F38+F42</f>
        <v>6613190</v>
      </c>
      <c r="G62" s="15">
        <f t="shared" si="15"/>
        <v>-206800</v>
      </c>
      <c r="H62" s="15">
        <f t="shared" si="15"/>
        <v>1810200</v>
      </c>
      <c r="I62" s="15">
        <f t="shared" si="15"/>
        <v>0</v>
      </c>
      <c r="J62" s="15">
        <f t="shared" si="15"/>
        <v>-1369490.0000000005</v>
      </c>
      <c r="K62" s="15">
        <f t="shared" si="15"/>
        <v>-1369490.0000000005</v>
      </c>
      <c r="L62" s="15">
        <f t="shared" si="15"/>
        <v>0</v>
      </c>
      <c r="M62" s="15">
        <f t="shared" si="15"/>
        <v>0</v>
      </c>
      <c r="N62" s="15">
        <f t="shared" si="15"/>
        <v>0</v>
      </c>
      <c r="O62" s="15">
        <f t="shared" si="15"/>
        <v>-1369490.0000000005</v>
      </c>
      <c r="P62" s="15">
        <f t="shared" si="1"/>
        <v>5243700</v>
      </c>
    </row>
    <row r="63" spans="1:18" ht="3" customHeight="1"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5">
        <f t="shared" ref="P63" si="16">E63+J63</f>
        <v>0</v>
      </c>
    </row>
    <row r="64" spans="1:18" ht="8.25" customHeight="1">
      <c r="B64" s="28"/>
      <c r="C64" s="28"/>
      <c r="D64" s="28"/>
      <c r="E64" s="28"/>
      <c r="F64" s="13"/>
      <c r="G64" s="13"/>
    </row>
    <row r="65" spans="2:9" ht="19.5" customHeight="1">
      <c r="B65" s="136" t="s">
        <v>161</v>
      </c>
      <c r="C65" s="136"/>
      <c r="D65" s="136"/>
      <c r="E65" s="136"/>
      <c r="F65" s="136"/>
      <c r="G65" s="136"/>
      <c r="H65" s="136"/>
      <c r="I65" s="136"/>
    </row>
    <row r="66" spans="2:9" ht="17.25" customHeight="1">
      <c r="B66" s="135"/>
      <c r="C66" s="135"/>
      <c r="D66" s="135"/>
      <c r="E66" s="135"/>
      <c r="F66" s="135"/>
      <c r="G66" s="135"/>
    </row>
  </sheetData>
  <mergeCells count="24">
    <mergeCell ref="B66:G66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B65:I65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2021-10-25T11:24:13Z</cp:lastPrinted>
  <dcterms:created xsi:type="dcterms:W3CDTF">2020-12-10T16:25:03Z</dcterms:created>
  <dcterms:modified xsi:type="dcterms:W3CDTF">2021-10-25T11:35:19Z</dcterms:modified>
</cp:coreProperties>
</file>