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26" i="1"/>
  <c r="K69"/>
  <c r="K48" l="1"/>
  <c r="L48"/>
  <c r="M48"/>
  <c r="N48"/>
  <c r="O48"/>
  <c r="P41"/>
  <c r="F40"/>
  <c r="F39" s="1"/>
  <c r="G40"/>
  <c r="G39" s="1"/>
  <c r="H40"/>
  <c r="H39" s="1"/>
  <c r="I40"/>
  <c r="I39" s="1"/>
  <c r="J40"/>
  <c r="J39" s="1"/>
  <c r="K40"/>
  <c r="K39" s="1"/>
  <c r="L40"/>
  <c r="L39" s="1"/>
  <c r="M40"/>
  <c r="M39" s="1"/>
  <c r="N40"/>
  <c r="N39" s="1"/>
  <c r="O40"/>
  <c r="O39" s="1"/>
  <c r="E40"/>
  <c r="P40" s="1"/>
  <c r="F48"/>
  <c r="G48"/>
  <c r="H48"/>
  <c r="I48"/>
  <c r="J48"/>
  <c r="E48"/>
  <c r="P44"/>
  <c r="P45"/>
  <c r="F43"/>
  <c r="G43"/>
  <c r="H43"/>
  <c r="I43"/>
  <c r="J43"/>
  <c r="K43"/>
  <c r="L43"/>
  <c r="M43"/>
  <c r="N43"/>
  <c r="O43"/>
  <c r="E43"/>
  <c r="P49"/>
  <c r="P16"/>
  <c r="P17"/>
  <c r="P18"/>
  <c r="P19"/>
  <c r="P20"/>
  <c r="P21"/>
  <c r="P22"/>
  <c r="P23"/>
  <c r="P24"/>
  <c r="P27"/>
  <c r="P28"/>
  <c r="P29"/>
  <c r="P30"/>
  <c r="P31"/>
  <c r="P32"/>
  <c r="P33"/>
  <c r="P36"/>
  <c r="P37"/>
  <c r="P38"/>
  <c r="P46"/>
  <c r="P50"/>
  <c r="P51"/>
  <c r="P52"/>
  <c r="P53"/>
  <c r="P54"/>
  <c r="P55"/>
  <c r="P56"/>
  <c r="P57"/>
  <c r="P60"/>
  <c r="P63"/>
  <c r="P64"/>
  <c r="P65"/>
  <c r="E39" l="1"/>
  <c r="P39" s="1"/>
  <c r="E62"/>
  <c r="F35"/>
  <c r="F34" s="1"/>
  <c r="G35"/>
  <c r="H35"/>
  <c r="I35"/>
  <c r="J35"/>
  <c r="K35"/>
  <c r="L35"/>
  <c r="M35"/>
  <c r="N35"/>
  <c r="O35"/>
  <c r="E35"/>
  <c r="P35" s="1"/>
  <c r="K42"/>
  <c r="M42"/>
  <c r="O42"/>
  <c r="P43"/>
  <c r="F62"/>
  <c r="F61" s="1"/>
  <c r="G62"/>
  <c r="H62"/>
  <c r="H61" s="1"/>
  <c r="I62"/>
  <c r="I61" s="1"/>
  <c r="J62"/>
  <c r="J61" s="1"/>
  <c r="K62"/>
  <c r="L62"/>
  <c r="L61" s="1"/>
  <c r="M62"/>
  <c r="N62"/>
  <c r="N61" s="1"/>
  <c r="O62"/>
  <c r="O61" s="1"/>
  <c r="F26"/>
  <c r="F25" s="1"/>
  <c r="G26"/>
  <c r="H26"/>
  <c r="H25" s="1"/>
  <c r="I26"/>
  <c r="J26"/>
  <c r="J25" s="1"/>
  <c r="K26"/>
  <c r="L26"/>
  <c r="L25" s="1"/>
  <c r="M26"/>
  <c r="N26"/>
  <c r="N25" s="1"/>
  <c r="O26"/>
  <c r="E15"/>
  <c r="F15"/>
  <c r="F14" s="1"/>
  <c r="G15"/>
  <c r="G14" s="1"/>
  <c r="H15"/>
  <c r="H14" s="1"/>
  <c r="I15"/>
  <c r="I14" s="1"/>
  <c r="J15"/>
  <c r="J14" s="1"/>
  <c r="K15"/>
  <c r="K14" s="1"/>
  <c r="L15"/>
  <c r="L14" s="1"/>
  <c r="M15"/>
  <c r="M14" s="1"/>
  <c r="N15"/>
  <c r="N14" s="1"/>
  <c r="O15"/>
  <c r="O14" s="1"/>
  <c r="G61"/>
  <c r="K61"/>
  <c r="M61"/>
  <c r="F59"/>
  <c r="F58" s="1"/>
  <c r="G59"/>
  <c r="G58" s="1"/>
  <c r="H59"/>
  <c r="H58" s="1"/>
  <c r="I59"/>
  <c r="I58" s="1"/>
  <c r="J59"/>
  <c r="J58" s="1"/>
  <c r="K59"/>
  <c r="K58" s="1"/>
  <c r="L59"/>
  <c r="L58" s="1"/>
  <c r="M59"/>
  <c r="M58" s="1"/>
  <c r="N59"/>
  <c r="N58" s="1"/>
  <c r="O59"/>
  <c r="O58" s="1"/>
  <c r="E59"/>
  <c r="P59" s="1"/>
  <c r="F47"/>
  <c r="G47"/>
  <c r="H47"/>
  <c r="I47"/>
  <c r="J47"/>
  <c r="K47"/>
  <c r="L47"/>
  <c r="M47"/>
  <c r="N47"/>
  <c r="O47"/>
  <c r="F42"/>
  <c r="G42"/>
  <c r="H42"/>
  <c r="I42"/>
  <c r="L42"/>
  <c r="N42"/>
  <c r="E42"/>
  <c r="G34"/>
  <c r="H34"/>
  <c r="I34"/>
  <c r="J34"/>
  <c r="K34"/>
  <c r="L34"/>
  <c r="M34"/>
  <c r="N34"/>
  <c r="O34"/>
  <c r="G25"/>
  <c r="I25"/>
  <c r="K25"/>
  <c r="M25"/>
  <c r="O25"/>
  <c r="M66" l="1"/>
  <c r="G66"/>
  <c r="F66"/>
  <c r="N66"/>
  <c r="L66"/>
  <c r="H66"/>
  <c r="I66"/>
  <c r="K66"/>
  <c r="E34"/>
  <c r="P34" s="1"/>
  <c r="E14"/>
  <c r="P15"/>
  <c r="P62"/>
  <c r="E25"/>
  <c r="P25" s="1"/>
  <c r="P26"/>
  <c r="P48"/>
  <c r="O66"/>
  <c r="P14"/>
  <c r="E47"/>
  <c r="P47" s="1"/>
  <c r="E58"/>
  <c r="P58" s="1"/>
  <c r="E61"/>
  <c r="J42"/>
  <c r="J66" s="1"/>
  <c r="P61" l="1"/>
  <c r="E66"/>
  <c r="P42"/>
  <c r="P66"/>
</calcChain>
</file>

<file path=xl/sharedStrings.xml><?xml version="1.0" encoding="utf-8"?>
<sst xmlns="http://schemas.openxmlformats.org/spreadsheetml/2006/main" count="184" uniqueCount="152">
  <si>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</si>
  <si>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</si>
  <si>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</si>
  <si>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</si>
  <si>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</si>
  <si>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</si>
  <si>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</si>
  <si>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</si>
  <si>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</si>
  <si>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</si>
  <si>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</si>
  <si>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</si>
  <si>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</si>
  <si>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</si>
  <si>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</si>
  <si>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</si>
  <si>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</si>
  <si>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</si>
  <si>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</si>
  <si>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</si>
  <si>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</si>
  <si>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</si>
  <si>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</si>
  <si>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</si>
  <si>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</si>
  <si>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</si>
  <si>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</si>
  <si>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1040</t>
  </si>
  <si>
    <t>0213121</t>
  </si>
  <si>
    <t>3121</t>
  </si>
  <si>
    <t>Утримання та забезпечення діяльності центрів соціальних служб</t>
  </si>
  <si>
    <t>0213133</t>
  </si>
  <si>
    <t>3133</t>
  </si>
  <si>
    <t>Інші заходи та заклади молодіжної політики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</si>
  <si>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</si>
  <si>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</si>
  <si>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</si>
  <si>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</si>
  <si>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</si>
  <si>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</si>
  <si>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</si>
  <si>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5032</t>
  </si>
  <si>
    <t>Фінансова підтримка дитячо-юнацьких спортивних шкіл фізкультурно-спортивних товариств</t>
  </si>
  <si>
    <t>0490</t>
  </si>
  <si>
    <t>7370</t>
  </si>
  <si>
    <t>Реалізація інших заходів щодо соціально-економічного розвитку територій</t>
  </si>
  <si>
    <t>0470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</si>
  <si>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</si>
  <si>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</si>
  <si>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</si>
  <si>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</si>
  <si>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</si>
  <si>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</si>
  <si>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</si>
  <si>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</si>
  <si>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</si>
  <si>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</si>
  <si>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</si>
  <si>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</si>
  <si>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0990</t>
  </si>
  <si>
    <t>0611142</t>
  </si>
  <si>
    <t>1142</t>
  </si>
  <si>
    <t>Інші програми та заходи у сфері освіти</t>
  </si>
  <si>
    <t>0615032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</si>
  <si>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</si>
  <si>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</si>
  <si>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</si>
  <si>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</si>
  <si>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</si>
  <si>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</si>
  <si>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</si>
  <si>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</si>
  <si>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</si>
  <si>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</si>
  <si>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0829</t>
  </si>
  <si>
    <t>1014082</t>
  </si>
  <si>
    <t>4082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</si>
  <si>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</si>
  <si>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</si>
  <si>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</si>
  <si>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</si>
  <si>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1217310</t>
  </si>
  <si>
    <t>0443</t>
  </si>
  <si>
    <t>7310</t>
  </si>
  <si>
    <t>Будівництво-1 об`єктів житлово-комунального господарства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</si>
  <si>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</si>
  <si>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</si>
  <si>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</si>
  <si>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</si>
  <si>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</si>
  <si>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</si>
  <si>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</si>
  <si>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1218340</t>
  </si>
  <si>
    <t>0540</t>
  </si>
  <si>
    <t>8340</t>
  </si>
  <si>
    <t>Природоохоронні заходи за рахунок цільових фондів</t>
  </si>
  <si>
    <t>3100000</t>
  </si>
  <si>
    <t>Управління майна громади</t>
  </si>
  <si>
    <t>3110000</t>
  </si>
  <si>
    <t>3110160</t>
  </si>
  <si>
    <t>3700000</t>
  </si>
  <si>
    <t>Фінансове управління Дрогобицької міської ради</t>
  </si>
  <si>
    <t>3710000</t>
  </si>
  <si>
    <t>3717370</t>
  </si>
  <si>
    <t>3718710</t>
  </si>
  <si>
    <t>8710</t>
  </si>
  <si>
    <t>Резервний фонд місцевого бюджету</t>
  </si>
  <si>
    <t>X</t>
  </si>
  <si>
    <t>УСЬОГО</t>
  </si>
  <si>
    <t>13553000000</t>
  </si>
  <si>
    <t>(код бюджету)</t>
  </si>
  <si>
    <t>Виконавчий комітет Дрогобицької міської ради</t>
  </si>
  <si>
    <t>Управління майна громади виконавчих органів Дрогобицької міської ради</t>
  </si>
  <si>
    <t>видатків  бюджету Дрогобицької міської територіальної громади на 2022 рік</t>
  </si>
  <si>
    <t>0217350</t>
  </si>
  <si>
    <t>0217361</t>
  </si>
  <si>
    <t>0217380</t>
  </si>
  <si>
    <t>0617321</t>
  </si>
  <si>
    <t>0617325</t>
  </si>
  <si>
    <t>0717363</t>
  </si>
  <si>
    <t>Розроблення схем планування та забудови територій (містобудівної документації)</t>
  </si>
  <si>
    <t>Співфінансування інвестиційних проектів, що реалізуються за рахунок коштів державного фонду регіонального розвитку</t>
  </si>
  <si>
    <t>Виконання інвестиційних проектів за рахунок інших субвенцій з державного бюджету</t>
  </si>
  <si>
    <t>Виконання інвестиційних проектів в рамках здійснення заходів щодо соціально-економічного розвитку окремих територій</t>
  </si>
  <si>
    <t>Будівництво установ та закладів культури</t>
  </si>
  <si>
    <t>Будівництво інших об`єктів комунальної власності</t>
  </si>
  <si>
    <t>Утримання та розвиток автомобільних доріг та дорожньої інфраструктури за рахунок субвенції з державного бюджету</t>
  </si>
  <si>
    <t>Внески до статутного капіталу суб`єктів господарювання</t>
  </si>
  <si>
    <t>Субвенція з місцевого бюджету державному бюджету на виконання програм соціально-економічного розвитку регіонів</t>
  </si>
  <si>
    <t>Будівництво освітніх установ та закладів</t>
  </si>
  <si>
    <t>Будівництво споруд, установ та закладів фізичної культури і спорту</t>
  </si>
  <si>
    <t>0717322</t>
  </si>
  <si>
    <t>Будівництво медичних установ та закладів</t>
  </si>
  <si>
    <t>до рішення сесії</t>
  </si>
  <si>
    <t>Тетяна ВАСИЛИКІВ</t>
  </si>
  <si>
    <t xml:space="preserve">Заступник начальника -  начальник
 бюджетного відділу  фінансового управління                                                                                                                                                                                                                   </t>
  </si>
  <si>
    <t>1216030</t>
  </si>
  <si>
    <t>6030</t>
  </si>
  <si>
    <t>0620</t>
  </si>
  <si>
    <t>Організація благоустрою населених пунктів</t>
  </si>
  <si>
    <t>1011080</t>
  </si>
  <si>
    <t>1080</t>
  </si>
  <si>
    <t>0960</t>
  </si>
  <si>
    <t>Надання спеціалізованої освіти мистецькими школами</t>
  </si>
  <si>
    <t>0800000</t>
  </si>
  <si>
    <t>Управління  соціального захисту населення Дрогобицької міської ради</t>
  </si>
  <si>
    <t>0810000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</si>
  <si>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</si>
  <si>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</si>
  <si>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</si>
  <si>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</si>
  <si>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10.02..2022 № 995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</si>
</sst>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5" fillId="0" borderId="2" xfId="0" quotePrefix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vertical="center" wrapText="1"/>
    </xf>
    <xf numFmtId="4" fontId="6" fillId="0" borderId="2" xfId="0" quotePrefix="1" applyNumberFormat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2" xfId="0" quotePrefix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" fontId="0" fillId="0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0" borderId="0" xfId="0" applyNumberFormat="1" applyFill="1"/>
    <xf numFmtId="0" fontId="3" fillId="0" borderId="0" xfId="0" applyFont="1" applyFill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tabSelected="1" topLeftCell="C1" workbookViewId="0">
      <selection activeCell="M3" sqref="M3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</cols>
  <sheetData>
    <row r="1" spans="1:16">
      <c r="M1" s="1" t="s">
        <v>0</v>
      </c>
    </row>
    <row r="2" spans="1:16">
      <c r="M2" s="1" t="s">
        <v>133</v>
      </c>
    </row>
    <row r="3" spans="1:16">
      <c r="M3" s="1" t="s">
        <v>151</v>
      </c>
    </row>
    <row r="5" spans="1:16">
      <c r="A5" s="53" t="s">
        <v>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6" spans="1:16">
      <c r="A6" s="53" t="s">
        <v>113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>
      <c r="A7" s="2" t="s">
        <v>109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110</v>
      </c>
      <c r="P8" s="5" t="s">
        <v>2</v>
      </c>
    </row>
    <row r="9" spans="1:16">
      <c r="A9" s="55" t="s">
        <v>3</v>
      </c>
      <c r="B9" s="55" t="s">
        <v>4</v>
      </c>
      <c r="C9" s="55" t="s">
        <v>5</v>
      </c>
      <c r="D9" s="51" t="s">
        <v>6</v>
      </c>
      <c r="E9" s="51" t="s">
        <v>7</v>
      </c>
      <c r="F9" s="51"/>
      <c r="G9" s="51"/>
      <c r="H9" s="51"/>
      <c r="I9" s="51"/>
      <c r="J9" s="51" t="s">
        <v>14</v>
      </c>
      <c r="K9" s="51"/>
      <c r="L9" s="51"/>
      <c r="M9" s="51"/>
      <c r="N9" s="51"/>
      <c r="O9" s="51"/>
      <c r="P9" s="51" t="s">
        <v>16</v>
      </c>
    </row>
    <row r="10" spans="1:16">
      <c r="A10" s="51"/>
      <c r="B10" s="51"/>
      <c r="C10" s="51"/>
      <c r="D10" s="51"/>
      <c r="E10" s="51" t="s">
        <v>8</v>
      </c>
      <c r="F10" s="51" t="s">
        <v>9</v>
      </c>
      <c r="G10" s="51" t="s">
        <v>10</v>
      </c>
      <c r="H10" s="51"/>
      <c r="I10" s="51" t="s">
        <v>13</v>
      </c>
      <c r="J10" s="51" t="s">
        <v>8</v>
      </c>
      <c r="K10" s="51" t="s">
        <v>15</v>
      </c>
      <c r="L10" s="51" t="s">
        <v>9</v>
      </c>
      <c r="M10" s="51" t="s">
        <v>10</v>
      </c>
      <c r="N10" s="51"/>
      <c r="O10" s="51" t="s">
        <v>13</v>
      </c>
      <c r="P10" s="51"/>
    </row>
    <row r="11" spans="1:16">
      <c r="A11" s="51"/>
      <c r="B11" s="51"/>
      <c r="C11" s="51"/>
      <c r="D11" s="51"/>
      <c r="E11" s="51"/>
      <c r="F11" s="51"/>
      <c r="G11" s="51" t="s">
        <v>11</v>
      </c>
      <c r="H11" s="51" t="s">
        <v>12</v>
      </c>
      <c r="I11" s="51"/>
      <c r="J11" s="51"/>
      <c r="K11" s="51"/>
      <c r="L11" s="51"/>
      <c r="M11" s="51" t="s">
        <v>11</v>
      </c>
      <c r="N11" s="51" t="s">
        <v>12</v>
      </c>
      <c r="O11" s="51"/>
      <c r="P11" s="51"/>
    </row>
    <row r="12" spans="1:16" ht="44.25" customHeight="1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17</v>
      </c>
      <c r="B14" s="8"/>
      <c r="C14" s="9"/>
      <c r="D14" s="10" t="s">
        <v>111</v>
      </c>
      <c r="E14" s="11">
        <f>E15</f>
        <v>1150950</v>
      </c>
      <c r="F14" s="11">
        <f t="shared" ref="F14:O14" si="0">F15</f>
        <v>1150950</v>
      </c>
      <c r="G14" s="11">
        <f t="shared" si="0"/>
        <v>0</v>
      </c>
      <c r="H14" s="11">
        <f t="shared" si="0"/>
        <v>266600</v>
      </c>
      <c r="I14" s="11">
        <f t="shared" si="0"/>
        <v>0</v>
      </c>
      <c r="J14" s="11">
        <f t="shared" si="0"/>
        <v>24189482</v>
      </c>
      <c r="K14" s="11">
        <f t="shared" si="0"/>
        <v>24189482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24189482</v>
      </c>
      <c r="P14" s="11">
        <f>E14+J14</f>
        <v>25340432</v>
      </c>
    </row>
    <row r="15" spans="1:16">
      <c r="A15" s="7" t="s">
        <v>18</v>
      </c>
      <c r="B15" s="8"/>
      <c r="C15" s="9"/>
      <c r="D15" s="11"/>
      <c r="E15" s="11">
        <f t="shared" ref="E15:O15" si="1">SUM(E16:E24)</f>
        <v>1150950</v>
      </c>
      <c r="F15" s="11">
        <f t="shared" si="1"/>
        <v>1150950</v>
      </c>
      <c r="G15" s="11">
        <f t="shared" si="1"/>
        <v>0</v>
      </c>
      <c r="H15" s="11">
        <f t="shared" si="1"/>
        <v>266600</v>
      </c>
      <c r="I15" s="11">
        <f t="shared" si="1"/>
        <v>0</v>
      </c>
      <c r="J15" s="11">
        <f t="shared" si="1"/>
        <v>24189482</v>
      </c>
      <c r="K15" s="11">
        <f t="shared" si="1"/>
        <v>24189482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24189482</v>
      </c>
      <c r="P15" s="11">
        <f t="shared" ref="P15:P66" si="2">E15+J15</f>
        <v>25340432</v>
      </c>
    </row>
    <row r="16" spans="1:16" ht="38.25">
      <c r="A16" s="12" t="s">
        <v>19</v>
      </c>
      <c r="B16" s="12" t="s">
        <v>21</v>
      </c>
      <c r="C16" s="13" t="s">
        <v>20</v>
      </c>
      <c r="D16" s="14" t="s">
        <v>22</v>
      </c>
      <c r="E16" s="22">
        <v>881950</v>
      </c>
      <c r="F16" s="22">
        <v>881950</v>
      </c>
      <c r="G16" s="22"/>
      <c r="H16" s="22">
        <v>266600</v>
      </c>
      <c r="I16" s="15">
        <v>0</v>
      </c>
      <c r="J16" s="22">
        <v>444000</v>
      </c>
      <c r="K16" s="15">
        <v>444000</v>
      </c>
      <c r="L16" s="15">
        <v>0</v>
      </c>
      <c r="M16" s="15">
        <v>0</v>
      </c>
      <c r="N16" s="15">
        <v>0</v>
      </c>
      <c r="O16" s="15">
        <v>444000</v>
      </c>
      <c r="P16" s="11">
        <f t="shared" si="2"/>
        <v>1325950</v>
      </c>
    </row>
    <row r="17" spans="1:16">
      <c r="A17" s="12" t="s">
        <v>23</v>
      </c>
      <c r="B17" s="12" t="s">
        <v>25</v>
      </c>
      <c r="C17" s="13" t="s">
        <v>24</v>
      </c>
      <c r="D17" s="14" t="s">
        <v>26</v>
      </c>
      <c r="E17" s="22">
        <v>139000</v>
      </c>
      <c r="F17" s="22">
        <v>139000</v>
      </c>
      <c r="G17" s="22"/>
      <c r="H17" s="22"/>
      <c r="I17" s="15"/>
      <c r="J17" s="15"/>
      <c r="K17" s="15"/>
      <c r="L17" s="15"/>
      <c r="M17" s="15"/>
      <c r="N17" s="15"/>
      <c r="O17" s="15"/>
      <c r="P17" s="11">
        <f t="shared" si="2"/>
        <v>139000</v>
      </c>
    </row>
    <row r="18" spans="1:16" ht="25.5">
      <c r="A18" s="12" t="s">
        <v>28</v>
      </c>
      <c r="B18" s="12" t="s">
        <v>29</v>
      </c>
      <c r="C18" s="13" t="s">
        <v>27</v>
      </c>
      <c r="D18" s="14" t="s">
        <v>30</v>
      </c>
      <c r="E18" s="22">
        <v>30000</v>
      </c>
      <c r="F18" s="22">
        <v>30000</v>
      </c>
      <c r="G18" s="22"/>
      <c r="H18" s="22"/>
      <c r="I18" s="15"/>
      <c r="J18" s="15"/>
      <c r="K18" s="15"/>
      <c r="L18" s="15"/>
      <c r="M18" s="15"/>
      <c r="N18" s="15"/>
      <c r="O18" s="15"/>
      <c r="P18" s="11">
        <f t="shared" si="2"/>
        <v>30000</v>
      </c>
    </row>
    <row r="19" spans="1:16">
      <c r="A19" s="12" t="s">
        <v>31</v>
      </c>
      <c r="B19" s="12" t="s">
        <v>32</v>
      </c>
      <c r="C19" s="13" t="s">
        <v>27</v>
      </c>
      <c r="D19" s="14" t="s">
        <v>33</v>
      </c>
      <c r="E19" s="22"/>
      <c r="F19" s="22"/>
      <c r="G19" s="22"/>
      <c r="H19" s="22"/>
      <c r="I19" s="15"/>
      <c r="J19" s="15"/>
      <c r="K19" s="15"/>
      <c r="L19" s="15"/>
      <c r="M19" s="15"/>
      <c r="N19" s="15"/>
      <c r="O19" s="15"/>
      <c r="P19" s="11">
        <f t="shared" si="2"/>
        <v>0</v>
      </c>
    </row>
    <row r="20" spans="1:16" ht="25.5">
      <c r="A20" s="12" t="s">
        <v>34</v>
      </c>
      <c r="B20" s="12" t="s">
        <v>36</v>
      </c>
      <c r="C20" s="13" t="s">
        <v>35</v>
      </c>
      <c r="D20" s="14" t="s">
        <v>37</v>
      </c>
      <c r="E20" s="22">
        <v>50000</v>
      </c>
      <c r="F20" s="22">
        <v>50000</v>
      </c>
      <c r="G20" s="22"/>
      <c r="H20" s="22"/>
      <c r="I20" s="15"/>
      <c r="J20" s="15"/>
      <c r="K20" s="15"/>
      <c r="L20" s="15"/>
      <c r="M20" s="15"/>
      <c r="N20" s="15"/>
      <c r="O20" s="15"/>
      <c r="P20" s="11">
        <f t="shared" si="2"/>
        <v>50000</v>
      </c>
    </row>
    <row r="21" spans="1:16" ht="25.5">
      <c r="A21" s="12" t="s">
        <v>38</v>
      </c>
      <c r="B21" s="12" t="s">
        <v>39</v>
      </c>
      <c r="C21" s="13" t="s">
        <v>35</v>
      </c>
      <c r="D21" s="14" t="s">
        <v>40</v>
      </c>
      <c r="E21" s="22">
        <v>50000</v>
      </c>
      <c r="F21" s="22">
        <v>50000</v>
      </c>
      <c r="G21" s="22"/>
      <c r="H21" s="22"/>
      <c r="I21" s="15"/>
      <c r="J21" s="15"/>
      <c r="K21" s="15"/>
      <c r="L21" s="15"/>
      <c r="M21" s="15"/>
      <c r="N21" s="15"/>
      <c r="O21" s="15"/>
      <c r="P21" s="11">
        <f t="shared" si="2"/>
        <v>50000</v>
      </c>
    </row>
    <row r="22" spans="1:16" ht="45" customHeight="1">
      <c r="A22" s="24" t="s">
        <v>114</v>
      </c>
      <c r="B22" s="24">
        <v>7350</v>
      </c>
      <c r="C22" s="25" t="s">
        <v>82</v>
      </c>
      <c r="D22" s="22" t="s">
        <v>120</v>
      </c>
      <c r="E22" s="15"/>
      <c r="F22" s="15"/>
      <c r="G22" s="15"/>
      <c r="H22" s="15"/>
      <c r="I22" s="15"/>
      <c r="J22" s="22">
        <v>235770</v>
      </c>
      <c r="K22" s="22">
        <v>235770</v>
      </c>
      <c r="L22" s="22"/>
      <c r="M22" s="22"/>
      <c r="N22" s="22"/>
      <c r="O22" s="22">
        <v>235770</v>
      </c>
      <c r="P22" s="11">
        <f t="shared" si="2"/>
        <v>235770</v>
      </c>
    </row>
    <row r="23" spans="1:16" ht="28.9" customHeight="1">
      <c r="A23" s="24" t="s">
        <v>115</v>
      </c>
      <c r="B23" s="24">
        <v>7361</v>
      </c>
      <c r="C23" s="26" t="s">
        <v>43</v>
      </c>
      <c r="D23" s="22" t="s">
        <v>121</v>
      </c>
      <c r="E23" s="15"/>
      <c r="F23" s="15"/>
      <c r="G23" s="15"/>
      <c r="H23" s="15"/>
      <c r="I23" s="15"/>
      <c r="J23" s="22">
        <v>5509712</v>
      </c>
      <c r="K23" s="22">
        <v>5509712</v>
      </c>
      <c r="L23" s="22"/>
      <c r="M23" s="22"/>
      <c r="N23" s="22"/>
      <c r="O23" s="22">
        <v>5509712</v>
      </c>
      <c r="P23" s="11">
        <f t="shared" si="2"/>
        <v>5509712</v>
      </c>
    </row>
    <row r="24" spans="1:16" ht="43.15" customHeight="1">
      <c r="A24" s="24" t="s">
        <v>116</v>
      </c>
      <c r="B24" s="24">
        <v>7380</v>
      </c>
      <c r="C24" s="25" t="s">
        <v>25</v>
      </c>
      <c r="D24" s="22" t="s">
        <v>122</v>
      </c>
      <c r="E24" s="15"/>
      <c r="F24" s="15"/>
      <c r="G24" s="15"/>
      <c r="H24" s="15"/>
      <c r="I24" s="15"/>
      <c r="J24" s="22">
        <v>18000000</v>
      </c>
      <c r="K24" s="22">
        <v>18000000</v>
      </c>
      <c r="L24" s="22"/>
      <c r="M24" s="22"/>
      <c r="N24" s="22"/>
      <c r="O24" s="22">
        <v>18000000</v>
      </c>
      <c r="P24" s="11">
        <f t="shared" si="2"/>
        <v>18000000</v>
      </c>
    </row>
    <row r="25" spans="1:16" ht="25.5">
      <c r="A25" s="7" t="s">
        <v>47</v>
      </c>
      <c r="B25" s="8"/>
      <c r="C25" s="9"/>
      <c r="D25" s="10" t="s">
        <v>48</v>
      </c>
      <c r="E25" s="11">
        <f>E26</f>
        <v>65860</v>
      </c>
      <c r="F25" s="11">
        <f t="shared" ref="F25:O25" si="3">F26</f>
        <v>65860</v>
      </c>
      <c r="G25" s="11">
        <f t="shared" si="3"/>
        <v>0</v>
      </c>
      <c r="H25" s="11">
        <f t="shared" si="3"/>
        <v>0</v>
      </c>
      <c r="I25" s="11">
        <f t="shared" si="3"/>
        <v>0</v>
      </c>
      <c r="J25" s="11">
        <f t="shared" si="3"/>
        <v>455780</v>
      </c>
      <c r="K25" s="11">
        <f t="shared" si="3"/>
        <v>455780</v>
      </c>
      <c r="L25" s="11">
        <f t="shared" si="3"/>
        <v>0</v>
      </c>
      <c r="M25" s="11">
        <f t="shared" si="3"/>
        <v>0</v>
      </c>
      <c r="N25" s="11">
        <f t="shared" si="3"/>
        <v>0</v>
      </c>
      <c r="O25" s="11">
        <f t="shared" si="3"/>
        <v>455780</v>
      </c>
      <c r="P25" s="11">
        <f t="shared" si="2"/>
        <v>521640</v>
      </c>
    </row>
    <row r="26" spans="1:16">
      <c r="A26" s="7" t="s">
        <v>49</v>
      </c>
      <c r="B26" s="8"/>
      <c r="C26" s="9"/>
      <c r="D26" s="11"/>
      <c r="E26" s="11">
        <f>SUM(E27:E33)</f>
        <v>65860</v>
      </c>
      <c r="F26" s="11">
        <f t="shared" ref="F26:O26" si="4">SUM(F27:F33)</f>
        <v>65860</v>
      </c>
      <c r="G26" s="11">
        <f t="shared" si="4"/>
        <v>0</v>
      </c>
      <c r="H26" s="11">
        <f t="shared" si="4"/>
        <v>0</v>
      </c>
      <c r="I26" s="11">
        <f t="shared" si="4"/>
        <v>0</v>
      </c>
      <c r="J26" s="29">
        <f t="shared" si="4"/>
        <v>455780</v>
      </c>
      <c r="K26" s="29">
        <f t="shared" si="4"/>
        <v>455780</v>
      </c>
      <c r="L26" s="29">
        <f t="shared" si="4"/>
        <v>0</v>
      </c>
      <c r="M26" s="29">
        <f t="shared" si="4"/>
        <v>0</v>
      </c>
      <c r="N26" s="29">
        <f t="shared" si="4"/>
        <v>0</v>
      </c>
      <c r="O26" s="29">
        <f t="shared" si="4"/>
        <v>455780</v>
      </c>
      <c r="P26" s="11">
        <f t="shared" si="2"/>
        <v>521640</v>
      </c>
    </row>
    <row r="27" spans="1:16" ht="38.25">
      <c r="A27" s="12" t="s">
        <v>50</v>
      </c>
      <c r="B27" s="12" t="s">
        <v>21</v>
      </c>
      <c r="C27" s="13" t="s">
        <v>20</v>
      </c>
      <c r="D27" s="14" t="s">
        <v>22</v>
      </c>
      <c r="E27" s="15"/>
      <c r="F27" s="15"/>
      <c r="G27" s="15"/>
      <c r="H27" s="15"/>
      <c r="I27" s="15"/>
      <c r="J27" s="22"/>
      <c r="K27" s="22"/>
      <c r="L27" s="22"/>
      <c r="M27" s="22"/>
      <c r="N27" s="22"/>
      <c r="O27" s="22"/>
      <c r="P27" s="11">
        <f t="shared" si="2"/>
        <v>0</v>
      </c>
    </row>
    <row r="28" spans="1:16">
      <c r="A28" s="12" t="s">
        <v>51</v>
      </c>
      <c r="B28" s="12" t="s">
        <v>53</v>
      </c>
      <c r="C28" s="13" t="s">
        <v>52</v>
      </c>
      <c r="D28" s="14" t="s">
        <v>54</v>
      </c>
      <c r="E28" s="22">
        <v>-893360</v>
      </c>
      <c r="F28" s="22">
        <v>-893360</v>
      </c>
      <c r="G28" s="22"/>
      <c r="H28" s="22">
        <v>-846000</v>
      </c>
      <c r="I28" s="15"/>
      <c r="J28" s="22"/>
      <c r="K28" s="22"/>
      <c r="L28" s="22"/>
      <c r="M28" s="22"/>
      <c r="N28" s="22"/>
      <c r="O28" s="22"/>
      <c r="P28" s="11">
        <f t="shared" si="2"/>
        <v>-893360</v>
      </c>
    </row>
    <row r="29" spans="1:16" ht="25.5">
      <c r="A29" s="12" t="s">
        <v>55</v>
      </c>
      <c r="B29" s="12" t="s">
        <v>57</v>
      </c>
      <c r="C29" s="13" t="s">
        <v>56</v>
      </c>
      <c r="D29" s="14" t="s">
        <v>58</v>
      </c>
      <c r="E29" s="22">
        <v>461860</v>
      </c>
      <c r="F29" s="22">
        <v>461860</v>
      </c>
      <c r="G29" s="22"/>
      <c r="H29" s="22">
        <v>846000</v>
      </c>
      <c r="I29" s="15"/>
      <c r="J29" s="22"/>
      <c r="K29" s="22"/>
      <c r="L29" s="22"/>
      <c r="M29" s="22"/>
      <c r="N29" s="22"/>
      <c r="O29" s="22"/>
      <c r="P29" s="11">
        <f t="shared" si="2"/>
        <v>461860</v>
      </c>
    </row>
    <row r="30" spans="1:16">
      <c r="A30" s="12" t="s">
        <v>60</v>
      </c>
      <c r="B30" s="12" t="s">
        <v>61</v>
      </c>
      <c r="C30" s="13" t="s">
        <v>59</v>
      </c>
      <c r="D30" s="14" t="s">
        <v>62</v>
      </c>
      <c r="E30" s="22">
        <v>300000</v>
      </c>
      <c r="F30" s="22">
        <v>300000</v>
      </c>
      <c r="G30" s="15"/>
      <c r="H30" s="15"/>
      <c r="I30" s="15"/>
      <c r="J30" s="15"/>
      <c r="K30" s="15"/>
      <c r="L30" s="15"/>
      <c r="M30" s="15"/>
      <c r="N30" s="15"/>
      <c r="O30" s="15"/>
      <c r="P30" s="11">
        <f t="shared" si="2"/>
        <v>300000</v>
      </c>
    </row>
    <row r="31" spans="1:16" ht="38.25">
      <c r="A31" s="12" t="s">
        <v>63</v>
      </c>
      <c r="B31" s="12" t="s">
        <v>41</v>
      </c>
      <c r="C31" s="13" t="s">
        <v>35</v>
      </c>
      <c r="D31" s="27" t="s">
        <v>42</v>
      </c>
      <c r="E31" s="22">
        <v>197360</v>
      </c>
      <c r="F31" s="22">
        <v>197360</v>
      </c>
      <c r="G31" s="15"/>
      <c r="H31" s="15"/>
      <c r="I31" s="15"/>
      <c r="J31" s="15"/>
      <c r="K31" s="15"/>
      <c r="L31" s="15"/>
      <c r="M31" s="15"/>
      <c r="N31" s="15"/>
      <c r="O31" s="15"/>
      <c r="P31" s="11">
        <f t="shared" si="2"/>
        <v>197360</v>
      </c>
    </row>
    <row r="32" spans="1:16">
      <c r="A32" s="12" t="s">
        <v>117</v>
      </c>
      <c r="B32" s="12">
        <v>7321</v>
      </c>
      <c r="C32" s="21" t="s">
        <v>82</v>
      </c>
      <c r="D32" s="22" t="s">
        <v>129</v>
      </c>
      <c r="E32" s="20"/>
      <c r="F32" s="20"/>
      <c r="G32" s="15"/>
      <c r="H32" s="15"/>
      <c r="I32" s="15"/>
      <c r="J32" s="22">
        <v>71640</v>
      </c>
      <c r="K32" s="22">
        <v>71640</v>
      </c>
      <c r="L32" s="15"/>
      <c r="M32" s="15"/>
      <c r="N32" s="15"/>
      <c r="O32" s="15">
        <v>71640</v>
      </c>
      <c r="P32" s="11">
        <f t="shared" si="2"/>
        <v>71640</v>
      </c>
    </row>
    <row r="33" spans="1:16" ht="25.5">
      <c r="A33" s="12" t="s">
        <v>118</v>
      </c>
      <c r="B33" s="12">
        <v>7325</v>
      </c>
      <c r="C33" s="21" t="s">
        <v>82</v>
      </c>
      <c r="D33" s="22" t="s">
        <v>130</v>
      </c>
      <c r="E33" s="20"/>
      <c r="F33" s="20"/>
      <c r="G33" s="15"/>
      <c r="H33" s="15"/>
      <c r="I33" s="15"/>
      <c r="J33" s="22">
        <v>384140</v>
      </c>
      <c r="K33" s="22">
        <v>384140</v>
      </c>
      <c r="L33" s="15"/>
      <c r="M33" s="15"/>
      <c r="N33" s="15"/>
      <c r="O33" s="15">
        <v>384140</v>
      </c>
      <c r="P33" s="11">
        <f t="shared" si="2"/>
        <v>384140</v>
      </c>
    </row>
    <row r="34" spans="1:16" ht="25.5">
      <c r="A34" s="7" t="s">
        <v>64</v>
      </c>
      <c r="B34" s="8"/>
      <c r="C34" s="9"/>
      <c r="D34" s="28" t="s">
        <v>65</v>
      </c>
      <c r="E34" s="11">
        <f>E35</f>
        <v>10000</v>
      </c>
      <c r="F34" s="11">
        <f t="shared" ref="F34:O34" si="5">F35</f>
        <v>10000</v>
      </c>
      <c r="G34" s="11">
        <f t="shared" si="5"/>
        <v>0</v>
      </c>
      <c r="H34" s="11">
        <f t="shared" si="5"/>
        <v>0</v>
      </c>
      <c r="I34" s="11">
        <f t="shared" si="5"/>
        <v>0</v>
      </c>
      <c r="J34" s="11">
        <f t="shared" si="5"/>
        <v>7191370</v>
      </c>
      <c r="K34" s="11">
        <f t="shared" si="5"/>
        <v>7191370</v>
      </c>
      <c r="L34" s="11">
        <f t="shared" si="5"/>
        <v>0</v>
      </c>
      <c r="M34" s="11">
        <f t="shared" si="5"/>
        <v>0</v>
      </c>
      <c r="N34" s="11">
        <f t="shared" si="5"/>
        <v>0</v>
      </c>
      <c r="O34" s="11">
        <f t="shared" si="5"/>
        <v>7191370</v>
      </c>
      <c r="P34" s="11">
        <f t="shared" si="2"/>
        <v>7201370</v>
      </c>
    </row>
    <row r="35" spans="1:16">
      <c r="A35" s="7" t="s">
        <v>66</v>
      </c>
      <c r="B35" s="8"/>
      <c r="C35" s="9"/>
      <c r="D35" s="11"/>
      <c r="E35" s="11">
        <f t="shared" ref="E35:O35" si="6">SUM(E36:E38)</f>
        <v>10000</v>
      </c>
      <c r="F35" s="11">
        <f t="shared" si="6"/>
        <v>10000</v>
      </c>
      <c r="G35" s="11">
        <f t="shared" si="6"/>
        <v>0</v>
      </c>
      <c r="H35" s="11">
        <f t="shared" si="6"/>
        <v>0</v>
      </c>
      <c r="I35" s="11">
        <f t="shared" si="6"/>
        <v>0</v>
      </c>
      <c r="J35" s="11">
        <f t="shared" si="6"/>
        <v>7191370</v>
      </c>
      <c r="K35" s="11">
        <f t="shared" si="6"/>
        <v>7191370</v>
      </c>
      <c r="L35" s="11">
        <f t="shared" si="6"/>
        <v>0</v>
      </c>
      <c r="M35" s="11">
        <f t="shared" si="6"/>
        <v>0</v>
      </c>
      <c r="N35" s="11">
        <f t="shared" si="6"/>
        <v>0</v>
      </c>
      <c r="O35" s="11">
        <f t="shared" si="6"/>
        <v>7191370</v>
      </c>
      <c r="P35" s="11">
        <f t="shared" si="2"/>
        <v>7201370</v>
      </c>
    </row>
    <row r="36" spans="1:16" ht="25.5">
      <c r="A36" s="12" t="s">
        <v>67</v>
      </c>
      <c r="B36" s="12" t="s">
        <v>69</v>
      </c>
      <c r="C36" s="13" t="s">
        <v>68</v>
      </c>
      <c r="D36" s="14" t="s">
        <v>70</v>
      </c>
      <c r="E36" s="15">
        <v>10000</v>
      </c>
      <c r="F36" s="15">
        <v>10000</v>
      </c>
      <c r="G36" s="15"/>
      <c r="H36" s="15"/>
      <c r="I36" s="15"/>
      <c r="J36" s="22">
        <v>150870</v>
      </c>
      <c r="K36" s="22">
        <v>150870</v>
      </c>
      <c r="L36" s="22"/>
      <c r="M36" s="22"/>
      <c r="N36" s="22"/>
      <c r="O36" s="22">
        <v>150870</v>
      </c>
      <c r="P36" s="11">
        <f t="shared" si="2"/>
        <v>160870</v>
      </c>
    </row>
    <row r="37" spans="1:16" ht="23.45" customHeight="1">
      <c r="A37" s="24" t="s">
        <v>131</v>
      </c>
      <c r="B37" s="24">
        <v>7322</v>
      </c>
      <c r="C37" s="25" t="s">
        <v>82</v>
      </c>
      <c r="D37" s="22" t="s">
        <v>132</v>
      </c>
      <c r="E37" s="15"/>
      <c r="F37" s="15"/>
      <c r="G37" s="15"/>
      <c r="H37" s="15"/>
      <c r="I37" s="15"/>
      <c r="J37" s="22">
        <v>1600000</v>
      </c>
      <c r="K37" s="22">
        <v>1600000</v>
      </c>
      <c r="L37" s="22"/>
      <c r="M37" s="22"/>
      <c r="N37" s="22"/>
      <c r="O37" s="22">
        <v>1600000</v>
      </c>
      <c r="P37" s="11">
        <f t="shared" si="2"/>
        <v>1600000</v>
      </c>
    </row>
    <row r="38" spans="1:16" ht="38.25">
      <c r="A38" s="24" t="s">
        <v>119</v>
      </c>
      <c r="B38" s="24">
        <v>7363</v>
      </c>
      <c r="C38" s="25" t="s">
        <v>43</v>
      </c>
      <c r="D38" s="22" t="s">
        <v>123</v>
      </c>
      <c r="E38" s="15"/>
      <c r="F38" s="15"/>
      <c r="G38" s="15"/>
      <c r="H38" s="15"/>
      <c r="I38" s="15"/>
      <c r="J38" s="22">
        <v>5440500</v>
      </c>
      <c r="K38" s="22">
        <v>5440500</v>
      </c>
      <c r="L38" s="22"/>
      <c r="M38" s="22"/>
      <c r="N38" s="22"/>
      <c r="O38" s="22">
        <v>5440500</v>
      </c>
      <c r="P38" s="11">
        <f t="shared" si="2"/>
        <v>5440500</v>
      </c>
    </row>
    <row r="39" spans="1:16" ht="25.5">
      <c r="A39" s="41" t="s">
        <v>144</v>
      </c>
      <c r="B39" s="42"/>
      <c r="C39" s="43"/>
      <c r="D39" s="44" t="s">
        <v>145</v>
      </c>
      <c r="E39" s="11">
        <f>E40</f>
        <v>5000</v>
      </c>
      <c r="F39" s="11">
        <f t="shared" ref="F39:O40" si="7">F40</f>
        <v>5000</v>
      </c>
      <c r="G39" s="11">
        <f t="shared" si="7"/>
        <v>0</v>
      </c>
      <c r="H39" s="11">
        <f t="shared" si="7"/>
        <v>0</v>
      </c>
      <c r="I39" s="11">
        <f t="shared" si="7"/>
        <v>0</v>
      </c>
      <c r="J39" s="11">
        <f t="shared" si="7"/>
        <v>0</v>
      </c>
      <c r="K39" s="11">
        <f t="shared" si="7"/>
        <v>0</v>
      </c>
      <c r="L39" s="11">
        <f t="shared" si="7"/>
        <v>0</v>
      </c>
      <c r="M39" s="11">
        <f t="shared" si="7"/>
        <v>0</v>
      </c>
      <c r="N39" s="11">
        <f t="shared" si="7"/>
        <v>0</v>
      </c>
      <c r="O39" s="11">
        <f t="shared" si="7"/>
        <v>0</v>
      </c>
      <c r="P39" s="11">
        <f t="shared" si="2"/>
        <v>5000</v>
      </c>
    </row>
    <row r="40" spans="1:16">
      <c r="A40" s="41" t="s">
        <v>146</v>
      </c>
      <c r="B40" s="42"/>
      <c r="C40" s="43"/>
      <c r="D40" s="45"/>
      <c r="E40" s="11">
        <f>E41</f>
        <v>5000</v>
      </c>
      <c r="F40" s="11">
        <f t="shared" si="7"/>
        <v>5000</v>
      </c>
      <c r="G40" s="11">
        <f t="shared" si="7"/>
        <v>0</v>
      </c>
      <c r="H40" s="11">
        <f t="shared" si="7"/>
        <v>0</v>
      </c>
      <c r="I40" s="11">
        <f t="shared" si="7"/>
        <v>0</v>
      </c>
      <c r="J40" s="11">
        <f t="shared" si="7"/>
        <v>0</v>
      </c>
      <c r="K40" s="11">
        <f t="shared" si="7"/>
        <v>0</v>
      </c>
      <c r="L40" s="11">
        <f t="shared" si="7"/>
        <v>0</v>
      </c>
      <c r="M40" s="11">
        <f t="shared" si="7"/>
        <v>0</v>
      </c>
      <c r="N40" s="11">
        <f t="shared" si="7"/>
        <v>0</v>
      </c>
      <c r="O40" s="11">
        <f t="shared" si="7"/>
        <v>0</v>
      </c>
      <c r="P40" s="11">
        <f t="shared" si="2"/>
        <v>5000</v>
      </c>
    </row>
    <row r="41" spans="1:16" ht="51">
      <c r="A41" s="46" t="s">
        <v>147</v>
      </c>
      <c r="B41" s="46" t="s">
        <v>148</v>
      </c>
      <c r="C41" s="47" t="s">
        <v>149</v>
      </c>
      <c r="D41" s="48" t="s">
        <v>150</v>
      </c>
      <c r="E41" s="15">
        <v>5000</v>
      </c>
      <c r="F41" s="15">
        <v>5000</v>
      </c>
      <c r="G41" s="15"/>
      <c r="H41" s="15"/>
      <c r="I41" s="15"/>
      <c r="J41" s="22"/>
      <c r="K41" s="22"/>
      <c r="L41" s="22"/>
      <c r="M41" s="22"/>
      <c r="N41" s="22"/>
      <c r="O41" s="22"/>
      <c r="P41" s="11">
        <f t="shared" si="2"/>
        <v>5000</v>
      </c>
    </row>
    <row r="42" spans="1:16" ht="25.5">
      <c r="A42" s="7" t="s">
        <v>71</v>
      </c>
      <c r="B42" s="8"/>
      <c r="C42" s="9"/>
      <c r="D42" s="10" t="s">
        <v>72</v>
      </c>
      <c r="E42" s="11">
        <f>E43</f>
        <v>300700</v>
      </c>
      <c r="F42" s="11">
        <f t="shared" ref="F42:O42" si="8">F43</f>
        <v>300700</v>
      </c>
      <c r="G42" s="11">
        <f t="shared" si="8"/>
        <v>0</v>
      </c>
      <c r="H42" s="11">
        <f t="shared" si="8"/>
        <v>0</v>
      </c>
      <c r="I42" s="11">
        <f t="shared" si="8"/>
        <v>0</v>
      </c>
      <c r="J42" s="11">
        <f t="shared" si="8"/>
        <v>1500000</v>
      </c>
      <c r="K42" s="11">
        <f t="shared" si="8"/>
        <v>1500000</v>
      </c>
      <c r="L42" s="11">
        <f t="shared" si="8"/>
        <v>0</v>
      </c>
      <c r="M42" s="11">
        <f t="shared" si="8"/>
        <v>0</v>
      </c>
      <c r="N42" s="11">
        <f t="shared" si="8"/>
        <v>0</v>
      </c>
      <c r="O42" s="11">
        <f t="shared" si="8"/>
        <v>1500000</v>
      </c>
      <c r="P42" s="11">
        <f t="shared" si="2"/>
        <v>1800700</v>
      </c>
    </row>
    <row r="43" spans="1:16">
      <c r="A43" s="7" t="s">
        <v>73</v>
      </c>
      <c r="B43" s="8"/>
      <c r="C43" s="9"/>
      <c r="D43" s="11"/>
      <c r="E43" s="11">
        <f>SUM(E44:E46)</f>
        <v>300700</v>
      </c>
      <c r="F43" s="11">
        <f t="shared" ref="F43:O43" si="9">SUM(F44:F46)</f>
        <v>300700</v>
      </c>
      <c r="G43" s="11">
        <f t="shared" si="9"/>
        <v>0</v>
      </c>
      <c r="H43" s="11">
        <f t="shared" si="9"/>
        <v>0</v>
      </c>
      <c r="I43" s="11">
        <f t="shared" si="9"/>
        <v>0</v>
      </c>
      <c r="J43" s="11">
        <f t="shared" si="9"/>
        <v>1500000</v>
      </c>
      <c r="K43" s="11">
        <f t="shared" si="9"/>
        <v>1500000</v>
      </c>
      <c r="L43" s="11">
        <f t="shared" si="9"/>
        <v>0</v>
      </c>
      <c r="M43" s="11">
        <f t="shared" si="9"/>
        <v>0</v>
      </c>
      <c r="N43" s="11">
        <f t="shared" si="9"/>
        <v>0</v>
      </c>
      <c r="O43" s="11">
        <f t="shared" si="9"/>
        <v>1500000</v>
      </c>
      <c r="P43" s="11">
        <f t="shared" si="2"/>
        <v>1800700</v>
      </c>
    </row>
    <row r="44" spans="1:16" ht="25.5">
      <c r="A44" s="38" t="s">
        <v>140</v>
      </c>
      <c r="B44" s="38" t="s">
        <v>141</v>
      </c>
      <c r="C44" s="39" t="s">
        <v>142</v>
      </c>
      <c r="D44" s="40" t="s">
        <v>143</v>
      </c>
      <c r="E44" s="35">
        <v>2700</v>
      </c>
      <c r="F44" s="35">
        <v>2700</v>
      </c>
      <c r="G44" s="11"/>
      <c r="H44" s="11"/>
      <c r="I44" s="11"/>
      <c r="J44" s="11"/>
      <c r="K44" s="11"/>
      <c r="L44" s="11"/>
      <c r="M44" s="11"/>
      <c r="N44" s="11"/>
      <c r="O44" s="11"/>
      <c r="P44" s="11">
        <f t="shared" si="2"/>
        <v>2700</v>
      </c>
    </row>
    <row r="45" spans="1:16">
      <c r="A45" s="12" t="s">
        <v>75</v>
      </c>
      <c r="B45" s="12" t="s">
        <v>76</v>
      </c>
      <c r="C45" s="13" t="s">
        <v>74</v>
      </c>
      <c r="D45" s="14" t="s">
        <v>77</v>
      </c>
      <c r="E45" s="15">
        <v>298000</v>
      </c>
      <c r="F45" s="15">
        <v>298000</v>
      </c>
      <c r="G45" s="15"/>
      <c r="H45" s="15"/>
      <c r="I45" s="15"/>
      <c r="J45" s="15"/>
      <c r="K45" s="15"/>
      <c r="L45" s="15"/>
      <c r="M45" s="15"/>
      <c r="N45" s="15"/>
      <c r="O45" s="15"/>
      <c r="P45" s="11">
        <f t="shared" si="2"/>
        <v>298000</v>
      </c>
    </row>
    <row r="46" spans="1:16" ht="27.6" customHeight="1">
      <c r="A46" s="24">
        <v>1017324</v>
      </c>
      <c r="B46" s="12">
        <v>7324</v>
      </c>
      <c r="C46" s="21" t="s">
        <v>82</v>
      </c>
      <c r="D46" s="22" t="s">
        <v>124</v>
      </c>
      <c r="E46" s="15"/>
      <c r="F46" s="15"/>
      <c r="G46" s="15"/>
      <c r="H46" s="15"/>
      <c r="I46" s="15"/>
      <c r="J46" s="22">
        <v>1500000</v>
      </c>
      <c r="K46" s="22">
        <v>1500000</v>
      </c>
      <c r="L46" s="22"/>
      <c r="M46" s="22"/>
      <c r="N46" s="22"/>
      <c r="O46" s="22">
        <v>1500000</v>
      </c>
      <c r="P46" s="11">
        <f t="shared" si="2"/>
        <v>1500000</v>
      </c>
    </row>
    <row r="47" spans="1:16" ht="25.5">
      <c r="A47" s="7" t="s">
        <v>78</v>
      </c>
      <c r="B47" s="8"/>
      <c r="C47" s="9"/>
      <c r="D47" s="10" t="s">
        <v>79</v>
      </c>
      <c r="E47" s="11">
        <f>E48</f>
        <v>-12700</v>
      </c>
      <c r="F47" s="11">
        <f t="shared" ref="F47:O47" si="10">F48</f>
        <v>-12700</v>
      </c>
      <c r="G47" s="11">
        <f t="shared" si="10"/>
        <v>0</v>
      </c>
      <c r="H47" s="11">
        <f t="shared" si="10"/>
        <v>0</v>
      </c>
      <c r="I47" s="11">
        <f t="shared" si="10"/>
        <v>0</v>
      </c>
      <c r="J47" s="11">
        <f t="shared" si="10"/>
        <v>14769025.370000001</v>
      </c>
      <c r="K47" s="11">
        <f t="shared" si="10"/>
        <v>14732390.370000001</v>
      </c>
      <c r="L47" s="11">
        <f t="shared" si="10"/>
        <v>0</v>
      </c>
      <c r="M47" s="11">
        <f t="shared" si="10"/>
        <v>0</v>
      </c>
      <c r="N47" s="11">
        <f t="shared" si="10"/>
        <v>0</v>
      </c>
      <c r="O47" s="11">
        <f t="shared" si="10"/>
        <v>14769025.370000001</v>
      </c>
      <c r="P47" s="11">
        <f t="shared" si="2"/>
        <v>14756325.370000001</v>
      </c>
    </row>
    <row r="48" spans="1:16">
      <c r="A48" s="7" t="s">
        <v>80</v>
      </c>
      <c r="B48" s="8"/>
      <c r="C48" s="9"/>
      <c r="D48" s="11"/>
      <c r="E48" s="11">
        <f>SUM(E49:E57)</f>
        <v>-12700</v>
      </c>
      <c r="F48" s="11">
        <f t="shared" ref="F48:O48" si="11">SUM(F49:F57)</f>
        <v>-12700</v>
      </c>
      <c r="G48" s="11">
        <f t="shared" si="11"/>
        <v>0</v>
      </c>
      <c r="H48" s="11">
        <f t="shared" si="11"/>
        <v>0</v>
      </c>
      <c r="I48" s="11">
        <f t="shared" si="11"/>
        <v>0</v>
      </c>
      <c r="J48" s="11">
        <f t="shared" si="11"/>
        <v>14769025.370000001</v>
      </c>
      <c r="K48" s="11">
        <f t="shared" si="11"/>
        <v>14732390.370000001</v>
      </c>
      <c r="L48" s="11">
        <f t="shared" si="11"/>
        <v>0</v>
      </c>
      <c r="M48" s="11">
        <f t="shared" si="11"/>
        <v>0</v>
      </c>
      <c r="N48" s="11">
        <f t="shared" si="11"/>
        <v>0</v>
      </c>
      <c r="O48" s="11">
        <f t="shared" si="11"/>
        <v>14769025.370000001</v>
      </c>
      <c r="P48" s="11">
        <f t="shared" si="2"/>
        <v>14756325.370000001</v>
      </c>
    </row>
    <row r="49" spans="1:17" ht="20.25" customHeight="1">
      <c r="A49" s="36" t="s">
        <v>136</v>
      </c>
      <c r="B49" s="36" t="s">
        <v>137</v>
      </c>
      <c r="C49" s="36" t="s">
        <v>138</v>
      </c>
      <c r="D49" s="37" t="s">
        <v>139</v>
      </c>
      <c r="E49" s="35">
        <v>-12700</v>
      </c>
      <c r="F49" s="35">
        <v>-12700</v>
      </c>
      <c r="G49" s="11"/>
      <c r="H49" s="11"/>
      <c r="I49" s="11"/>
      <c r="J49" s="11"/>
      <c r="K49" s="11"/>
      <c r="L49" s="11"/>
      <c r="M49" s="11"/>
      <c r="N49" s="11"/>
      <c r="O49" s="11"/>
      <c r="P49" s="11">
        <f t="shared" si="2"/>
        <v>-12700</v>
      </c>
    </row>
    <row r="50" spans="1:17" ht="25.5">
      <c r="A50" s="24" t="s">
        <v>81</v>
      </c>
      <c r="B50" s="24" t="s">
        <v>83</v>
      </c>
      <c r="C50" s="26" t="s">
        <v>82</v>
      </c>
      <c r="D50" s="27" t="s">
        <v>84</v>
      </c>
      <c r="E50" s="15"/>
      <c r="F50" s="15"/>
      <c r="G50" s="15"/>
      <c r="H50" s="15"/>
      <c r="I50" s="15"/>
      <c r="J50" s="22">
        <v>528080</v>
      </c>
      <c r="K50" s="22">
        <v>528080</v>
      </c>
      <c r="L50" s="22"/>
      <c r="M50" s="22"/>
      <c r="N50" s="22"/>
      <c r="O50" s="22">
        <v>528080</v>
      </c>
      <c r="P50" s="11">
        <f t="shared" si="2"/>
        <v>528080</v>
      </c>
    </row>
    <row r="51" spans="1:17" ht="25.5">
      <c r="A51" s="24">
        <v>1217330</v>
      </c>
      <c r="B51" s="24">
        <v>7330</v>
      </c>
      <c r="C51" s="25" t="s">
        <v>82</v>
      </c>
      <c r="D51" s="22" t="s">
        <v>125</v>
      </c>
      <c r="E51" s="15"/>
      <c r="F51" s="15"/>
      <c r="G51" s="15"/>
      <c r="H51" s="15"/>
      <c r="I51" s="15"/>
      <c r="J51" s="22">
        <v>178800</v>
      </c>
      <c r="K51" s="22">
        <v>178800</v>
      </c>
      <c r="L51" s="22"/>
      <c r="M51" s="22"/>
      <c r="N51" s="22"/>
      <c r="O51" s="22">
        <v>178800</v>
      </c>
      <c r="P51" s="11">
        <f t="shared" si="2"/>
        <v>178800</v>
      </c>
    </row>
    <row r="52" spans="1:17" ht="38.25">
      <c r="A52" s="24">
        <v>1217363</v>
      </c>
      <c r="B52" s="24">
        <v>7363</v>
      </c>
      <c r="C52" s="25" t="s">
        <v>43</v>
      </c>
      <c r="D52" s="22" t="s">
        <v>123</v>
      </c>
      <c r="E52" s="15"/>
      <c r="F52" s="15"/>
      <c r="G52" s="15"/>
      <c r="H52" s="15"/>
      <c r="I52" s="15"/>
      <c r="J52" s="22">
        <v>168510.37</v>
      </c>
      <c r="K52" s="22">
        <v>168510.37</v>
      </c>
      <c r="L52" s="22"/>
      <c r="M52" s="22"/>
      <c r="N52" s="22"/>
      <c r="O52" s="22">
        <v>168510.37</v>
      </c>
      <c r="P52" s="11">
        <f t="shared" si="2"/>
        <v>168510.37</v>
      </c>
    </row>
    <row r="53" spans="1:17" ht="38.25">
      <c r="A53" s="24" t="s">
        <v>85</v>
      </c>
      <c r="B53" s="24" t="s">
        <v>87</v>
      </c>
      <c r="C53" s="26" t="s">
        <v>86</v>
      </c>
      <c r="D53" s="27" t="s">
        <v>88</v>
      </c>
      <c r="E53" s="15"/>
      <c r="F53" s="15"/>
      <c r="G53" s="15"/>
      <c r="H53" s="15"/>
      <c r="I53" s="15"/>
      <c r="J53" s="22">
        <v>1000000</v>
      </c>
      <c r="K53" s="22">
        <v>1000000</v>
      </c>
      <c r="L53" s="22"/>
      <c r="M53" s="22"/>
      <c r="N53" s="22"/>
      <c r="O53" s="22">
        <v>1000000</v>
      </c>
      <c r="P53" s="11">
        <f t="shared" si="2"/>
        <v>1000000</v>
      </c>
    </row>
    <row r="54" spans="1:17" ht="38.25">
      <c r="A54" s="24">
        <v>1217462</v>
      </c>
      <c r="B54" s="24">
        <v>7462</v>
      </c>
      <c r="C54" s="25" t="s">
        <v>86</v>
      </c>
      <c r="D54" s="22" t="s">
        <v>126</v>
      </c>
      <c r="E54" s="15"/>
      <c r="F54" s="15"/>
      <c r="G54" s="15"/>
      <c r="H54" s="15"/>
      <c r="I54" s="15"/>
      <c r="J54" s="22">
        <v>10000000</v>
      </c>
      <c r="K54" s="22">
        <v>10000000</v>
      </c>
      <c r="L54" s="22"/>
      <c r="M54" s="22"/>
      <c r="N54" s="22"/>
      <c r="O54" s="22">
        <v>10000000</v>
      </c>
      <c r="P54" s="11">
        <f t="shared" si="2"/>
        <v>10000000</v>
      </c>
    </row>
    <row r="55" spans="1:17">
      <c r="A55" s="24" t="s">
        <v>89</v>
      </c>
      <c r="B55" s="24" t="s">
        <v>90</v>
      </c>
      <c r="C55" s="26" t="s">
        <v>46</v>
      </c>
      <c r="D55" s="27" t="s">
        <v>91</v>
      </c>
      <c r="E55" s="15"/>
      <c r="F55" s="15"/>
      <c r="G55" s="15"/>
      <c r="H55" s="15"/>
      <c r="I55" s="15"/>
      <c r="J55" s="22">
        <v>1500000</v>
      </c>
      <c r="K55" s="22">
        <v>1500000</v>
      </c>
      <c r="L55" s="22"/>
      <c r="M55" s="22"/>
      <c r="N55" s="22"/>
      <c r="O55" s="22">
        <v>1500000</v>
      </c>
      <c r="P55" s="11">
        <f t="shared" si="2"/>
        <v>1500000</v>
      </c>
    </row>
    <row r="56" spans="1:17" ht="25.5">
      <c r="A56" s="24">
        <v>1217670</v>
      </c>
      <c r="B56" s="24">
        <v>7670</v>
      </c>
      <c r="C56" s="25" t="s">
        <v>43</v>
      </c>
      <c r="D56" s="22" t="s">
        <v>127</v>
      </c>
      <c r="E56" s="15"/>
      <c r="F56" s="15"/>
      <c r="G56" s="15"/>
      <c r="H56" s="15"/>
      <c r="I56" s="15"/>
      <c r="J56" s="22">
        <v>1357000</v>
      </c>
      <c r="K56" s="22">
        <v>1357000</v>
      </c>
      <c r="L56" s="22"/>
      <c r="M56" s="22"/>
      <c r="N56" s="22"/>
      <c r="O56" s="22">
        <v>1357000</v>
      </c>
      <c r="P56" s="11">
        <f t="shared" si="2"/>
        <v>1357000</v>
      </c>
    </row>
    <row r="57" spans="1:17" ht="25.5">
      <c r="A57" s="12" t="s">
        <v>92</v>
      </c>
      <c r="B57" s="12" t="s">
        <v>94</v>
      </c>
      <c r="C57" s="13" t="s">
        <v>93</v>
      </c>
      <c r="D57" s="14" t="s">
        <v>95</v>
      </c>
      <c r="E57" s="15"/>
      <c r="F57" s="15"/>
      <c r="G57" s="15"/>
      <c r="H57" s="15"/>
      <c r="I57" s="15"/>
      <c r="J57" s="22">
        <v>36635</v>
      </c>
      <c r="K57" s="22"/>
      <c r="L57" s="22"/>
      <c r="M57" s="22"/>
      <c r="N57" s="22"/>
      <c r="O57" s="22">
        <v>36635</v>
      </c>
      <c r="P57" s="11">
        <f t="shared" si="2"/>
        <v>36635</v>
      </c>
    </row>
    <row r="58" spans="1:17" ht="25.5">
      <c r="A58" s="7" t="s">
        <v>96</v>
      </c>
      <c r="B58" s="8"/>
      <c r="C58" s="9"/>
      <c r="D58" s="10" t="s">
        <v>112</v>
      </c>
      <c r="E58" s="11">
        <f>E59</f>
        <v>78000</v>
      </c>
      <c r="F58" s="11">
        <f t="shared" ref="F58:O58" si="12">F59</f>
        <v>78000</v>
      </c>
      <c r="G58" s="11">
        <f t="shared" si="12"/>
        <v>0</v>
      </c>
      <c r="H58" s="11">
        <f t="shared" si="12"/>
        <v>0</v>
      </c>
      <c r="I58" s="11">
        <f t="shared" si="12"/>
        <v>0</v>
      </c>
      <c r="J58" s="29">
        <f t="shared" si="12"/>
        <v>0</v>
      </c>
      <c r="K58" s="29">
        <f t="shared" si="12"/>
        <v>0</v>
      </c>
      <c r="L58" s="29">
        <f t="shared" si="12"/>
        <v>0</v>
      </c>
      <c r="M58" s="29">
        <f t="shared" si="12"/>
        <v>0</v>
      </c>
      <c r="N58" s="29">
        <f t="shared" si="12"/>
        <v>0</v>
      </c>
      <c r="O58" s="29">
        <f t="shared" si="12"/>
        <v>0</v>
      </c>
      <c r="P58" s="11">
        <f t="shared" si="2"/>
        <v>78000</v>
      </c>
    </row>
    <row r="59" spans="1:17">
      <c r="A59" s="7" t="s">
        <v>98</v>
      </c>
      <c r="B59" s="8"/>
      <c r="C59" s="9"/>
      <c r="D59" s="10" t="s">
        <v>97</v>
      </c>
      <c r="E59" s="11">
        <f t="shared" ref="E59:O59" si="13">SUM(E60:E60)</f>
        <v>78000</v>
      </c>
      <c r="F59" s="11">
        <f t="shared" si="13"/>
        <v>78000</v>
      </c>
      <c r="G59" s="11">
        <f t="shared" si="13"/>
        <v>0</v>
      </c>
      <c r="H59" s="11">
        <f t="shared" si="13"/>
        <v>0</v>
      </c>
      <c r="I59" s="11">
        <f t="shared" si="13"/>
        <v>0</v>
      </c>
      <c r="J59" s="11">
        <f t="shared" si="13"/>
        <v>0</v>
      </c>
      <c r="K59" s="11">
        <f t="shared" si="13"/>
        <v>0</v>
      </c>
      <c r="L59" s="11">
        <f t="shared" si="13"/>
        <v>0</v>
      </c>
      <c r="M59" s="11">
        <f t="shared" si="13"/>
        <v>0</v>
      </c>
      <c r="N59" s="11">
        <f t="shared" si="13"/>
        <v>0</v>
      </c>
      <c r="O59" s="11">
        <f t="shared" si="13"/>
        <v>0</v>
      </c>
      <c r="P59" s="11">
        <f t="shared" si="2"/>
        <v>78000</v>
      </c>
    </row>
    <row r="60" spans="1:17" ht="38.25">
      <c r="A60" s="12" t="s">
        <v>99</v>
      </c>
      <c r="B60" s="12" t="s">
        <v>21</v>
      </c>
      <c r="C60" s="13" t="s">
        <v>20</v>
      </c>
      <c r="D60" s="14" t="s">
        <v>22</v>
      </c>
      <c r="E60" s="15">
        <v>78000</v>
      </c>
      <c r="F60" s="15">
        <v>78000</v>
      </c>
      <c r="G60" s="15"/>
      <c r="H60" s="15"/>
      <c r="I60" s="15"/>
      <c r="J60" s="15"/>
      <c r="K60" s="15"/>
      <c r="L60" s="15"/>
      <c r="M60" s="15"/>
      <c r="N60" s="15"/>
      <c r="O60" s="15"/>
      <c r="P60" s="11">
        <f t="shared" si="2"/>
        <v>78000</v>
      </c>
    </row>
    <row r="61" spans="1:17" ht="25.5">
      <c r="A61" s="31" t="s">
        <v>100</v>
      </c>
      <c r="B61" s="32"/>
      <c r="C61" s="33"/>
      <c r="D61" s="28" t="s">
        <v>101</v>
      </c>
      <c r="E61" s="29">
        <f>E62</f>
        <v>-17118222</v>
      </c>
      <c r="F61" s="29">
        <f t="shared" ref="F61:O61" si="14">F62</f>
        <v>-17118222</v>
      </c>
      <c r="G61" s="29">
        <f t="shared" si="14"/>
        <v>0</v>
      </c>
      <c r="H61" s="29">
        <f t="shared" si="14"/>
        <v>0</v>
      </c>
      <c r="I61" s="29">
        <f t="shared" si="14"/>
        <v>0</v>
      </c>
      <c r="J61" s="29">
        <f t="shared" si="14"/>
        <v>127000</v>
      </c>
      <c r="K61" s="29">
        <f t="shared" si="14"/>
        <v>127000</v>
      </c>
      <c r="L61" s="29">
        <f t="shared" si="14"/>
        <v>0</v>
      </c>
      <c r="M61" s="29">
        <f t="shared" si="14"/>
        <v>0</v>
      </c>
      <c r="N61" s="29">
        <f t="shared" si="14"/>
        <v>0</v>
      </c>
      <c r="O61" s="29">
        <f t="shared" si="14"/>
        <v>127000</v>
      </c>
      <c r="P61" s="11">
        <f t="shared" si="2"/>
        <v>-16991222</v>
      </c>
      <c r="Q61" s="30"/>
    </row>
    <row r="62" spans="1:17">
      <c r="A62" s="31" t="s">
        <v>102</v>
      </c>
      <c r="B62" s="32"/>
      <c r="C62" s="33"/>
      <c r="D62" s="29"/>
      <c r="E62" s="29">
        <f t="shared" ref="E62:O62" si="15">SUM(E63:E65)</f>
        <v>-17118222</v>
      </c>
      <c r="F62" s="29">
        <f t="shared" si="15"/>
        <v>-17118222</v>
      </c>
      <c r="G62" s="29">
        <f t="shared" si="15"/>
        <v>0</v>
      </c>
      <c r="H62" s="29">
        <f t="shared" si="15"/>
        <v>0</v>
      </c>
      <c r="I62" s="29">
        <f t="shared" si="15"/>
        <v>0</v>
      </c>
      <c r="J62" s="29">
        <f t="shared" si="15"/>
        <v>127000</v>
      </c>
      <c r="K62" s="29">
        <f t="shared" si="15"/>
        <v>127000</v>
      </c>
      <c r="L62" s="29">
        <f t="shared" si="15"/>
        <v>0</v>
      </c>
      <c r="M62" s="29">
        <f t="shared" si="15"/>
        <v>0</v>
      </c>
      <c r="N62" s="29">
        <f t="shared" si="15"/>
        <v>0</v>
      </c>
      <c r="O62" s="29">
        <f t="shared" si="15"/>
        <v>127000</v>
      </c>
      <c r="P62" s="11">
        <f t="shared" si="2"/>
        <v>-16991222</v>
      </c>
      <c r="Q62" s="30"/>
    </row>
    <row r="63" spans="1:17" ht="25.5">
      <c r="A63" s="24" t="s">
        <v>103</v>
      </c>
      <c r="B63" s="24" t="s">
        <v>44</v>
      </c>
      <c r="C63" s="26" t="s">
        <v>43</v>
      </c>
      <c r="D63" s="27" t="s">
        <v>45</v>
      </c>
      <c r="E63" s="22">
        <v>-17291222</v>
      </c>
      <c r="F63" s="22">
        <v>-17291222</v>
      </c>
      <c r="G63" s="22"/>
      <c r="H63" s="22"/>
      <c r="I63" s="22"/>
      <c r="J63" s="22"/>
      <c r="K63" s="22"/>
      <c r="L63" s="22"/>
      <c r="M63" s="22"/>
      <c r="N63" s="22"/>
      <c r="O63" s="22"/>
      <c r="P63" s="11">
        <f t="shared" si="2"/>
        <v>-17291222</v>
      </c>
      <c r="Q63" s="30"/>
    </row>
    <row r="64" spans="1:17">
      <c r="A64" s="24" t="s">
        <v>104</v>
      </c>
      <c r="B64" s="24" t="s">
        <v>105</v>
      </c>
      <c r="C64" s="26" t="s">
        <v>24</v>
      </c>
      <c r="D64" s="27" t="s">
        <v>106</v>
      </c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11">
        <f t="shared" si="2"/>
        <v>0</v>
      </c>
      <c r="Q64" s="30"/>
    </row>
    <row r="65" spans="1:18" ht="38.25">
      <c r="A65" s="24">
        <v>3719800</v>
      </c>
      <c r="B65" s="24">
        <v>9800</v>
      </c>
      <c r="C65" s="25" t="s">
        <v>25</v>
      </c>
      <c r="D65" s="22" t="s">
        <v>128</v>
      </c>
      <c r="E65" s="22">
        <v>173000</v>
      </c>
      <c r="F65" s="22">
        <v>173000</v>
      </c>
      <c r="G65" s="22"/>
      <c r="H65" s="22"/>
      <c r="I65" s="22"/>
      <c r="J65" s="22">
        <v>127000</v>
      </c>
      <c r="K65" s="22">
        <v>127000</v>
      </c>
      <c r="L65" s="22"/>
      <c r="M65" s="22"/>
      <c r="N65" s="22"/>
      <c r="O65" s="22">
        <v>127000</v>
      </c>
      <c r="P65" s="11">
        <f t="shared" si="2"/>
        <v>300000</v>
      </c>
      <c r="Q65" s="30"/>
    </row>
    <row r="66" spans="1:18">
      <c r="A66" s="32" t="s">
        <v>107</v>
      </c>
      <c r="B66" s="32" t="s">
        <v>107</v>
      </c>
      <c r="C66" s="33" t="s">
        <v>107</v>
      </c>
      <c r="D66" s="29" t="s">
        <v>108</v>
      </c>
      <c r="E66" s="29">
        <f>E14+E25+E34+E42+E47+E58+E61+E39</f>
        <v>-15520412</v>
      </c>
      <c r="F66" s="29">
        <f t="shared" ref="F66:N66" si="16">F14+F25+F34+F42+F47+F58+F61+F39</f>
        <v>-15520412</v>
      </c>
      <c r="G66" s="29">
        <f t="shared" si="16"/>
        <v>0</v>
      </c>
      <c r="H66" s="29">
        <f t="shared" si="16"/>
        <v>266600</v>
      </c>
      <c r="I66" s="29">
        <f t="shared" si="16"/>
        <v>0</v>
      </c>
      <c r="J66" s="29">
        <f t="shared" si="16"/>
        <v>48232657.370000005</v>
      </c>
      <c r="K66" s="29">
        <f t="shared" si="16"/>
        <v>48196022.370000005</v>
      </c>
      <c r="L66" s="29">
        <f t="shared" si="16"/>
        <v>0</v>
      </c>
      <c r="M66" s="29">
        <f t="shared" si="16"/>
        <v>0</v>
      </c>
      <c r="N66" s="29">
        <f t="shared" si="16"/>
        <v>0</v>
      </c>
      <c r="O66" s="29">
        <f>O14+O25+O34+O42+O47+O58+O61</f>
        <v>48232657.370000005</v>
      </c>
      <c r="P66" s="11">
        <f t="shared" si="2"/>
        <v>32712245.370000005</v>
      </c>
      <c r="Q66" s="30"/>
    </row>
    <row r="67" spans="1:18" ht="2.2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0"/>
    </row>
    <row r="68" spans="1:18" hidden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0"/>
    </row>
    <row r="69" spans="1:18" ht="45.75" customHeight="1">
      <c r="B69" s="52" t="s">
        <v>135</v>
      </c>
      <c r="C69" s="52"/>
      <c r="D69" s="52"/>
      <c r="F69" s="23" t="s">
        <v>134</v>
      </c>
      <c r="I69" s="16"/>
      <c r="K69" s="49">
        <f>K16+K22+K23+J32+J36+J46+J65+J56+J55+1528080</f>
        <v>12424072</v>
      </c>
    </row>
    <row r="71" spans="1:18" ht="34.5" customHeight="1">
      <c r="B71" s="50"/>
      <c r="C71" s="50"/>
      <c r="D71" s="50"/>
      <c r="E71" s="50"/>
      <c r="F71" s="50"/>
      <c r="G71" s="50"/>
      <c r="H71" s="50"/>
      <c r="I71" s="50"/>
      <c r="J71" s="50"/>
      <c r="K71" s="50"/>
    </row>
    <row r="72" spans="1:18"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17"/>
      <c r="M72" s="17"/>
      <c r="N72" s="17"/>
      <c r="O72" s="17"/>
      <c r="P72" s="17"/>
      <c r="Q72" s="18"/>
      <c r="R72" s="18"/>
    </row>
    <row r="73" spans="1:18"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8"/>
      <c r="R73" s="18"/>
    </row>
    <row r="74" spans="1:18"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8"/>
      <c r="R74" s="18"/>
    </row>
    <row r="75" spans="1:18"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8"/>
      <c r="R75" s="18"/>
    </row>
    <row r="76" spans="1:18"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8"/>
      <c r="R76" s="18"/>
    </row>
    <row r="77" spans="1:18"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8"/>
      <c r="R77" s="18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B71:K7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B69:D69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2022-02-14T08:45:57Z</cp:lastPrinted>
  <dcterms:created xsi:type="dcterms:W3CDTF">2021-11-16T08:44:26Z</dcterms:created>
  <dcterms:modified xsi:type="dcterms:W3CDTF">2022-02-16T11:51:05Z</dcterms:modified>
</cp:coreProperties>
</file>