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на сайт\24_03_22\бюджет\"/>
    </mc:Choice>
  </mc:AlternateContent>
  <bookViews>
    <workbookView xWindow="0" yWindow="0" windowWidth="28800" windowHeight="11865"/>
  </bookViews>
  <sheets>
    <sheet name="24.03" sheetId="2" r:id="rId1"/>
    <sheet name="Лист1" sheetId="1" r:id="rId2"/>
  </sheets>
  <calcPr calcId="162913"/>
</workbook>
</file>

<file path=xl/calcChain.xml><?xml version="1.0" encoding="utf-8"?>
<calcChain xmlns="http://schemas.openxmlformats.org/spreadsheetml/2006/main">
  <c r="P20" i="2" l="1"/>
  <c r="E18" i="2"/>
  <c r="F18" i="2"/>
  <c r="E23" i="2"/>
  <c r="P23" i="2"/>
  <c r="F21" i="2"/>
  <c r="P22" i="2"/>
  <c r="O21" i="2"/>
  <c r="J21" i="2"/>
  <c r="H21" i="2"/>
  <c r="E21" i="2"/>
  <c r="P21" i="2" l="1"/>
  <c r="J27" i="2" l="1"/>
  <c r="N27" i="2"/>
  <c r="E15" i="2"/>
  <c r="E14" i="2" s="1"/>
  <c r="F15" i="2"/>
  <c r="F14" i="2" s="1"/>
  <c r="G15" i="2"/>
  <c r="G14" i="2" s="1"/>
  <c r="G27" i="2" s="1"/>
  <c r="H15" i="2"/>
  <c r="H14" i="2" s="1"/>
  <c r="H27" i="2" s="1"/>
  <c r="I15" i="2"/>
  <c r="I14" i="2" s="1"/>
  <c r="J15" i="2"/>
  <c r="J14" i="2" s="1"/>
  <c r="K15" i="2"/>
  <c r="K14" i="2" s="1"/>
  <c r="K27" i="2" s="1"/>
  <c r="L15" i="2"/>
  <c r="L14" i="2" s="1"/>
  <c r="L27" i="2" s="1"/>
  <c r="M15" i="2"/>
  <c r="M14" i="2" s="1"/>
  <c r="M27" i="2" s="1"/>
  <c r="N15" i="2"/>
  <c r="N14" i="2" s="1"/>
  <c r="O15" i="2"/>
  <c r="O14" i="2" s="1"/>
  <c r="O27" i="2" s="1"/>
  <c r="P15" i="2"/>
  <c r="P16" i="2"/>
  <c r="P26" i="2"/>
  <c r="O25" i="2"/>
  <c r="O24" i="2" s="1"/>
  <c r="N25" i="2"/>
  <c r="N24" i="2" s="1"/>
  <c r="M25" i="2"/>
  <c r="M24" i="2" s="1"/>
  <c r="L25" i="2"/>
  <c r="L24" i="2" s="1"/>
  <c r="K25" i="2"/>
  <c r="K24" i="2" s="1"/>
  <c r="J25" i="2"/>
  <c r="J24" i="2" s="1"/>
  <c r="I25" i="2"/>
  <c r="I24" i="2" s="1"/>
  <c r="H25" i="2"/>
  <c r="H24" i="2" s="1"/>
  <c r="G25" i="2"/>
  <c r="G24" i="2" s="1"/>
  <c r="F25" i="2"/>
  <c r="F24" i="2" s="1"/>
  <c r="E25" i="2"/>
  <c r="E24" i="2" s="1"/>
  <c r="P19" i="2"/>
  <c r="O18" i="2"/>
  <c r="O17" i="2" s="1"/>
  <c r="N18" i="2"/>
  <c r="M18" i="2"/>
  <c r="M17" i="2" s="1"/>
  <c r="L18" i="2"/>
  <c r="L17" i="2" s="1"/>
  <c r="K18" i="2"/>
  <c r="K17" i="2" s="1"/>
  <c r="J18" i="2"/>
  <c r="J17" i="2" s="1"/>
  <c r="I18" i="2"/>
  <c r="I17" i="2" s="1"/>
  <c r="H18" i="2"/>
  <c r="H17" i="2" s="1"/>
  <c r="G18" i="2"/>
  <c r="G17" i="2" s="1"/>
  <c r="N17" i="2"/>
  <c r="F17" i="2"/>
  <c r="F27" i="2" s="1"/>
  <c r="P16" i="1"/>
  <c r="P17" i="1"/>
  <c r="P18" i="1"/>
  <c r="P19" i="1"/>
  <c r="P20" i="1"/>
  <c r="P21" i="1"/>
  <c r="P22" i="1"/>
  <c r="P23" i="1"/>
  <c r="P24" i="1"/>
  <c r="P27" i="1"/>
  <c r="P28" i="1"/>
  <c r="P29" i="1"/>
  <c r="P30" i="1"/>
  <c r="P31" i="1"/>
  <c r="P32" i="1"/>
  <c r="P33" i="1"/>
  <c r="P36" i="1"/>
  <c r="P37" i="1"/>
  <c r="P38" i="1"/>
  <c r="P41" i="1"/>
  <c r="P42" i="1"/>
  <c r="P45" i="1"/>
  <c r="P46" i="1"/>
  <c r="P47" i="1"/>
  <c r="P48" i="1"/>
  <c r="P49" i="1"/>
  <c r="P50" i="1"/>
  <c r="P51" i="1"/>
  <c r="P52" i="1"/>
  <c r="P55" i="1"/>
  <c r="P58" i="1"/>
  <c r="P59" i="1"/>
  <c r="P60" i="1"/>
  <c r="I27" i="2" l="1"/>
  <c r="I22" i="2" s="1"/>
  <c r="I21" i="2" s="1"/>
  <c r="L22" i="2"/>
  <c r="L21" i="2" s="1"/>
  <c r="M22" i="2"/>
  <c r="M21" i="2" s="1"/>
  <c r="G22" i="2"/>
  <c r="G21" i="2" s="1"/>
  <c r="N22" i="2"/>
  <c r="N21" i="2" s="1"/>
  <c r="P18" i="2"/>
  <c r="P14" i="2"/>
  <c r="E17" i="2"/>
  <c r="E27" i="2" s="1"/>
  <c r="P25" i="2"/>
  <c r="P17" i="2"/>
  <c r="P24" i="2"/>
  <c r="E57" i="1"/>
  <c r="F35" i="1"/>
  <c r="G35" i="1"/>
  <c r="G34" i="1" s="1"/>
  <c r="H35" i="1"/>
  <c r="I35" i="1"/>
  <c r="J35" i="1"/>
  <c r="K35" i="1"/>
  <c r="K34" i="1" s="1"/>
  <c r="L35" i="1"/>
  <c r="M35" i="1"/>
  <c r="N35" i="1"/>
  <c r="O35" i="1"/>
  <c r="O34" i="1" s="1"/>
  <c r="E35" i="1"/>
  <c r="P35" i="1" s="1"/>
  <c r="F40" i="1"/>
  <c r="G40" i="1"/>
  <c r="H40" i="1"/>
  <c r="H39" i="1" s="1"/>
  <c r="I40" i="1"/>
  <c r="J40" i="1"/>
  <c r="K40" i="1"/>
  <c r="K39" i="1" s="1"/>
  <c r="L40" i="1"/>
  <c r="L39" i="1" s="1"/>
  <c r="M40" i="1"/>
  <c r="M39" i="1" s="1"/>
  <c r="N40" i="1"/>
  <c r="O40" i="1"/>
  <c r="O39" i="1" s="1"/>
  <c r="E40" i="1"/>
  <c r="P40" i="1" s="1"/>
  <c r="F57" i="1"/>
  <c r="F56" i="1" s="1"/>
  <c r="G57" i="1"/>
  <c r="H57" i="1"/>
  <c r="I57" i="1"/>
  <c r="J57" i="1"/>
  <c r="K57" i="1"/>
  <c r="L57" i="1"/>
  <c r="M57" i="1"/>
  <c r="N57" i="1"/>
  <c r="O57" i="1"/>
  <c r="O56" i="1" s="1"/>
  <c r="F26" i="1"/>
  <c r="G26" i="1"/>
  <c r="G25" i="1" s="1"/>
  <c r="H26" i="1"/>
  <c r="I26" i="1"/>
  <c r="J26" i="1"/>
  <c r="K26" i="1"/>
  <c r="K25" i="1" s="1"/>
  <c r="L26" i="1"/>
  <c r="M26" i="1"/>
  <c r="N26" i="1"/>
  <c r="O26" i="1"/>
  <c r="O25" i="1" s="1"/>
  <c r="E26" i="1"/>
  <c r="E15" i="1"/>
  <c r="F15" i="1"/>
  <c r="F14" i="1" s="1"/>
  <c r="G15" i="1"/>
  <c r="G14" i="1" s="1"/>
  <c r="H15" i="1"/>
  <c r="H14" i="1" s="1"/>
  <c r="I15" i="1"/>
  <c r="I14" i="1" s="1"/>
  <c r="J15" i="1"/>
  <c r="J14" i="1" s="1"/>
  <c r="K15" i="1"/>
  <c r="K14" i="1" s="1"/>
  <c r="L15" i="1"/>
  <c r="L14" i="1" s="1"/>
  <c r="M15" i="1"/>
  <c r="M14" i="1" s="1"/>
  <c r="N15" i="1"/>
  <c r="N14" i="1" s="1"/>
  <c r="O15" i="1"/>
  <c r="O14" i="1" s="1"/>
  <c r="E44" i="1"/>
  <c r="G56" i="1"/>
  <c r="H56" i="1"/>
  <c r="I56" i="1"/>
  <c r="J56" i="1"/>
  <c r="K56" i="1"/>
  <c r="L56" i="1"/>
  <c r="M56" i="1"/>
  <c r="N56" i="1"/>
  <c r="F54" i="1"/>
  <c r="F53" i="1" s="1"/>
  <c r="G54" i="1"/>
  <c r="G53" i="1" s="1"/>
  <c r="H54" i="1"/>
  <c r="H53" i="1" s="1"/>
  <c r="I54" i="1"/>
  <c r="I53" i="1" s="1"/>
  <c r="J54" i="1"/>
  <c r="J53" i="1" s="1"/>
  <c r="K54" i="1"/>
  <c r="K53" i="1" s="1"/>
  <c r="L54" i="1"/>
  <c r="L53" i="1" s="1"/>
  <c r="M54" i="1"/>
  <c r="M53" i="1" s="1"/>
  <c r="N54" i="1"/>
  <c r="N53" i="1" s="1"/>
  <c r="O54" i="1"/>
  <c r="O53" i="1" s="1"/>
  <c r="E54" i="1"/>
  <c r="P54" i="1" s="1"/>
  <c r="F44" i="1"/>
  <c r="F43" i="1" s="1"/>
  <c r="G44" i="1"/>
  <c r="G43" i="1" s="1"/>
  <c r="H44" i="1"/>
  <c r="H43" i="1" s="1"/>
  <c r="I44" i="1"/>
  <c r="I43" i="1" s="1"/>
  <c r="J44" i="1"/>
  <c r="J43" i="1" s="1"/>
  <c r="K44" i="1"/>
  <c r="K43" i="1" s="1"/>
  <c r="L44" i="1"/>
  <c r="L43" i="1" s="1"/>
  <c r="M44" i="1"/>
  <c r="M43" i="1" s="1"/>
  <c r="N44" i="1"/>
  <c r="N43" i="1" s="1"/>
  <c r="O44" i="1"/>
  <c r="O43" i="1" s="1"/>
  <c r="F39" i="1"/>
  <c r="G39" i="1"/>
  <c r="I39" i="1"/>
  <c r="N39" i="1"/>
  <c r="F34" i="1"/>
  <c r="H34" i="1"/>
  <c r="I34" i="1"/>
  <c r="J34" i="1"/>
  <c r="L34" i="1"/>
  <c r="M34" i="1"/>
  <c r="N34" i="1"/>
  <c r="E34" i="1"/>
  <c r="P34" i="1" s="1"/>
  <c r="F25" i="1"/>
  <c r="H25" i="1"/>
  <c r="I25" i="1"/>
  <c r="J25" i="1"/>
  <c r="L25" i="1"/>
  <c r="M25" i="1"/>
  <c r="N25" i="1"/>
  <c r="E39" i="1" l="1"/>
  <c r="P27" i="2"/>
  <c r="E14" i="1"/>
  <c r="P15" i="1"/>
  <c r="P57" i="1"/>
  <c r="E25" i="1"/>
  <c r="P25" i="1" s="1"/>
  <c r="P26" i="1"/>
  <c r="P44" i="1"/>
  <c r="O61" i="1"/>
  <c r="K61" i="1"/>
  <c r="G61" i="1"/>
  <c r="N61" i="1"/>
  <c r="L61" i="1"/>
  <c r="H61" i="1"/>
  <c r="F61" i="1"/>
  <c r="M61" i="1"/>
  <c r="I61" i="1"/>
  <c r="P14" i="1"/>
  <c r="E43" i="1"/>
  <c r="P43" i="1" s="1"/>
  <c r="E53" i="1"/>
  <c r="P53" i="1" s="1"/>
  <c r="E56" i="1"/>
  <c r="P56" i="1" s="1"/>
  <c r="J39" i="1"/>
  <c r="J61" i="1" s="1"/>
  <c r="P39" i="1" l="1"/>
  <c r="E61" i="1"/>
  <c r="P61" i="1" s="1"/>
</calcChain>
</file>

<file path=xl/sharedStrings.xml><?xml version="1.0" encoding="utf-8"?>
<sst xmlns="http://schemas.openxmlformats.org/spreadsheetml/2006/main" count="232" uniqueCount="144">
  <si>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</si>
  <si>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</si>
  <si>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</si>
  <si>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</si>
  <si>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</si>
  <si>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</si>
  <si>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</si>
  <si>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</si>
  <si>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</si>
  <si>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</si>
  <si>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</si>
  <si>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</si>
  <si>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</si>
  <si>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</si>
  <si>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</si>
  <si>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</si>
  <si>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</si>
  <si>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</si>
  <si>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</si>
  <si>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</si>
  <si>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</si>
  <si>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</si>
  <si>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</si>
  <si>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</si>
  <si>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</si>
  <si>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</si>
  <si>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</si>
  <si>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1040</t>
  </si>
  <si>
    <t>0213121</t>
  </si>
  <si>
    <t>3121</t>
  </si>
  <si>
    <t>Утримання та забезпечення діяльності центрів соціальних служб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</si>
  <si>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</si>
  <si>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</si>
  <si>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</si>
  <si>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</si>
  <si>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</si>
  <si>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</si>
  <si>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</si>
  <si>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</si>
  <si>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</si>
  <si>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</si>
  <si>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5032</t>
  </si>
  <si>
    <t>Фінансова підтримка дитячо-юнацьких спортивних шкіл фізкультурно-спортивних товариств</t>
  </si>
  <si>
    <t>0490</t>
  </si>
  <si>
    <t>7370</t>
  </si>
  <si>
    <t>Реалізація інших заходів щодо соціально-економічного розвитку територій</t>
  </si>
  <si>
    <t>0470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</si>
  <si>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</si>
  <si>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</si>
  <si>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</si>
  <si>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</si>
  <si>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</si>
  <si>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</si>
  <si>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</si>
  <si>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</si>
  <si>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</si>
  <si>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</si>
  <si>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</si>
  <si>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</si>
  <si>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0990</t>
  </si>
  <si>
    <t>0611142</t>
  </si>
  <si>
    <t>1142</t>
  </si>
  <si>
    <t>Інші програми та заходи у сфері освіти</t>
  </si>
  <si>
    <t>0615032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</si>
  <si>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</si>
  <si>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</si>
  <si>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</si>
  <si>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</si>
  <si>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</si>
  <si>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</si>
  <si>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</si>
  <si>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</si>
  <si>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</si>
  <si>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</si>
  <si>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0829</t>
  </si>
  <si>
    <t>1014082</t>
  </si>
  <si>
    <t>4082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</si>
  <si>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</si>
  <si>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</si>
  <si>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</si>
  <si>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</si>
  <si>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1217310</t>
  </si>
  <si>
    <t>0443</t>
  </si>
  <si>
    <t>7310</t>
  </si>
  <si>
    <t>Будівництво-1 об`єктів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</si>
  <si>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</si>
  <si>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</si>
  <si>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</si>
  <si>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</si>
  <si>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</si>
  <si>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</si>
  <si>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</si>
  <si>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1218340</t>
  </si>
  <si>
    <t>0540</t>
  </si>
  <si>
    <t>8340</t>
  </si>
  <si>
    <t>Природоохоронні заходи за рахунок цільових фондів</t>
  </si>
  <si>
    <t>3100000</t>
  </si>
  <si>
    <t>Управління майна громади</t>
  </si>
  <si>
    <t>3110000</t>
  </si>
  <si>
    <t>3110160</t>
  </si>
  <si>
    <t>3700000</t>
  </si>
  <si>
    <t>Фінансове управління Дрогобицької міської ради</t>
  </si>
  <si>
    <t>3710000</t>
  </si>
  <si>
    <t>3717370</t>
  </si>
  <si>
    <t>3718710</t>
  </si>
  <si>
    <t>8710</t>
  </si>
  <si>
    <t>Резервний фонд місцевого бюджету</t>
  </si>
  <si>
    <t>X</t>
  </si>
  <si>
    <t>УСЬОГО</t>
  </si>
  <si>
    <t>13553000000</t>
  </si>
  <si>
    <t>(код бюджету)</t>
  </si>
  <si>
    <t>Виконавчий комітет Дрогобицької міської ради</t>
  </si>
  <si>
    <t>Управління майна громади виконавчих органів Дрогобицької міської ради</t>
  </si>
  <si>
    <t>видатків  бюджету Дрогобицької міської територіальної громади на 2022 рік</t>
  </si>
  <si>
    <t>0217350</t>
  </si>
  <si>
    <t>0217361</t>
  </si>
  <si>
    <t>0217380</t>
  </si>
  <si>
    <t>0617321</t>
  </si>
  <si>
    <t>0617325</t>
  </si>
  <si>
    <t>0717363</t>
  </si>
  <si>
    <t>Розроблення схем планування та забудови територій (містобудівної документації)</t>
  </si>
  <si>
    <t>Співфінансування інвестиційних проектів, що реалізуються за рахунок коштів державного фонду регіонального розвитку</t>
  </si>
  <si>
    <t>Виконання інвестиційних проектів за рахунок інших субвенцій з державного бюджету</t>
  </si>
  <si>
    <t>Виконання інвестиційних проектів в рамках здійснення заходів щодо соціально-економічного розвитку окремих територій</t>
  </si>
  <si>
    <t>Будівництво установ та закладів культури</t>
  </si>
  <si>
    <t>Будівництво інших об`єктів комунальної власності</t>
  </si>
  <si>
    <t>Утримання та розвиток автомобільних доріг та дорожньої інфраструктури за рахунок субвенції з державного бюджету</t>
  </si>
  <si>
    <t>Внески до статутного капіталу суб`єктів господарювання</t>
  </si>
  <si>
    <t>Субвенція з місцевого бюджету державному бюджету на виконання програм соціально-економічного розвитку регіонів</t>
  </si>
  <si>
    <t>Будівництво освітніх установ та закладів</t>
  </si>
  <si>
    <t>Будівництво споруд, установ та закладів фізичної культури і спорту</t>
  </si>
  <si>
    <t>0717322</t>
  </si>
  <si>
    <t>Будівництво медичних установ та закладів</t>
  </si>
  <si>
    <t>до рішення виконкому</t>
  </si>
  <si>
    <t>___________.2022 № ___</t>
  </si>
  <si>
    <t>Володимир КОЦЮБА</t>
  </si>
  <si>
    <t xml:space="preserve">Заступник міського голови з питань дільності   
                                                                                                                                                                                                                                                 виконавчих органів, керуючий справами виконкому                                                                                                                                                                                                      </t>
  </si>
  <si>
    <t>Додаток 2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</si>
  <si>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</si>
  <si>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</si>
  <si>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Стоматологічна допомога населенню</t>
  </si>
  <si>
    <t>0712100</t>
  </si>
  <si>
    <t>0722</t>
  </si>
  <si>
    <t>24.03.2022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</si>
</sst>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5" fillId="0" borderId="2" xfId="0" quotePrefix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vertical="center" wrapText="1"/>
    </xf>
    <xf numFmtId="4" fontId="6" fillId="0" borderId="2" xfId="0" quotePrefix="1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2" xfId="0" quotePrefix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49" fontId="0" fillId="0" borderId="2" xfId="0" quotePrefix="1" applyNumberForma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abSelected="1" topLeftCell="C1" workbookViewId="0">
      <selection activeCell="M3" sqref="M3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M1" s="1" t="s">
        <v>137</v>
      </c>
    </row>
    <row r="2" spans="1:16" x14ac:dyDescent="0.2">
      <c r="M2" s="1" t="s">
        <v>133</v>
      </c>
    </row>
    <row r="3" spans="1:16" x14ac:dyDescent="0.2">
      <c r="M3" s="1" t="s">
        <v>143</v>
      </c>
    </row>
    <row r="5" spans="1:16" x14ac:dyDescent="0.2">
      <c r="A5" s="42" t="s">
        <v>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x14ac:dyDescent="0.2">
      <c r="A6" s="42" t="s">
        <v>113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2" t="s">
        <v>109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">
      <c r="A8" s="4" t="s">
        <v>110</v>
      </c>
      <c r="P8" s="5" t="s">
        <v>2</v>
      </c>
    </row>
    <row r="9" spans="1:16" x14ac:dyDescent="0.2">
      <c r="A9" s="44" t="s">
        <v>3</v>
      </c>
      <c r="B9" s="44" t="s">
        <v>4</v>
      </c>
      <c r="C9" s="44" t="s">
        <v>5</v>
      </c>
      <c r="D9" s="45" t="s">
        <v>6</v>
      </c>
      <c r="E9" s="45" t="s">
        <v>7</v>
      </c>
      <c r="F9" s="45"/>
      <c r="G9" s="45"/>
      <c r="H9" s="45"/>
      <c r="I9" s="45"/>
      <c r="J9" s="45" t="s">
        <v>14</v>
      </c>
      <c r="K9" s="45"/>
      <c r="L9" s="45"/>
      <c r="M9" s="45"/>
      <c r="N9" s="45"/>
      <c r="O9" s="45"/>
      <c r="P9" s="45" t="s">
        <v>16</v>
      </c>
    </row>
    <row r="10" spans="1:16" x14ac:dyDescent="0.2">
      <c r="A10" s="45"/>
      <c r="B10" s="45"/>
      <c r="C10" s="45"/>
      <c r="D10" s="45"/>
      <c r="E10" s="45" t="s">
        <v>8</v>
      </c>
      <c r="F10" s="45" t="s">
        <v>9</v>
      </c>
      <c r="G10" s="45" t="s">
        <v>10</v>
      </c>
      <c r="H10" s="45"/>
      <c r="I10" s="45" t="s">
        <v>13</v>
      </c>
      <c r="J10" s="45" t="s">
        <v>8</v>
      </c>
      <c r="K10" s="45" t="s">
        <v>15</v>
      </c>
      <c r="L10" s="45" t="s">
        <v>9</v>
      </c>
      <c r="M10" s="45" t="s">
        <v>10</v>
      </c>
      <c r="N10" s="45"/>
      <c r="O10" s="45" t="s">
        <v>13</v>
      </c>
      <c r="P10" s="45"/>
    </row>
    <row r="11" spans="1:16" x14ac:dyDescent="0.2">
      <c r="A11" s="45"/>
      <c r="B11" s="45"/>
      <c r="C11" s="45"/>
      <c r="D11" s="45"/>
      <c r="E11" s="45"/>
      <c r="F11" s="45"/>
      <c r="G11" s="45" t="s">
        <v>11</v>
      </c>
      <c r="H11" s="45" t="s">
        <v>12</v>
      </c>
      <c r="I11" s="45"/>
      <c r="J11" s="45"/>
      <c r="K11" s="45"/>
      <c r="L11" s="45"/>
      <c r="M11" s="45" t="s">
        <v>11</v>
      </c>
      <c r="N11" s="45" t="s">
        <v>12</v>
      </c>
      <c r="O11" s="45"/>
      <c r="P11" s="45"/>
    </row>
    <row r="12" spans="1:16" ht="44.25" customHeight="1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35">
        <v>1</v>
      </c>
      <c r="B13" s="35">
        <v>2</v>
      </c>
      <c r="C13" s="35">
        <v>3</v>
      </c>
      <c r="D13" s="35">
        <v>4</v>
      </c>
      <c r="E13" s="35">
        <v>5</v>
      </c>
      <c r="F13" s="35">
        <v>6</v>
      </c>
      <c r="G13" s="35">
        <v>7</v>
      </c>
      <c r="H13" s="35">
        <v>8</v>
      </c>
      <c r="I13" s="35">
        <v>9</v>
      </c>
      <c r="J13" s="35">
        <v>10</v>
      </c>
      <c r="K13" s="35">
        <v>11</v>
      </c>
      <c r="L13" s="35">
        <v>12</v>
      </c>
      <c r="M13" s="35">
        <v>13</v>
      </c>
      <c r="N13" s="35">
        <v>14</v>
      </c>
      <c r="O13" s="35">
        <v>15</v>
      </c>
      <c r="P13" s="35">
        <v>16</v>
      </c>
    </row>
    <row r="14" spans="1:16" x14ac:dyDescent="0.2">
      <c r="A14" s="7" t="s">
        <v>17</v>
      </c>
      <c r="B14" s="8"/>
      <c r="C14" s="9"/>
      <c r="D14" s="10" t="s">
        <v>111</v>
      </c>
      <c r="E14" s="11">
        <f>E15</f>
        <v>0</v>
      </c>
      <c r="F14" s="11">
        <f t="shared" ref="F14:O14" si="0">F15</f>
        <v>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-2223000</v>
      </c>
      <c r="K14" s="11">
        <f t="shared" si="0"/>
        <v>-2223000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-2223000</v>
      </c>
      <c r="P14" s="11">
        <f>E14+J14</f>
        <v>-2223000</v>
      </c>
    </row>
    <row r="15" spans="1:16" x14ac:dyDescent="0.2">
      <c r="A15" s="7" t="s">
        <v>18</v>
      </c>
      <c r="B15" s="8"/>
      <c r="C15" s="9"/>
      <c r="D15" s="11"/>
      <c r="E15" s="11">
        <f t="shared" ref="E15:O15" si="1">SUM(E16:E16)</f>
        <v>0</v>
      </c>
      <c r="F15" s="11">
        <f t="shared" si="1"/>
        <v>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1"/>
        <v>-2223000</v>
      </c>
      <c r="K15" s="11">
        <f t="shared" si="1"/>
        <v>-2223000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-2223000</v>
      </c>
      <c r="P15" s="11">
        <f t="shared" ref="P15:P26" si="2">E15+J15</f>
        <v>-2223000</v>
      </c>
    </row>
    <row r="16" spans="1:16" ht="28.9" customHeight="1" x14ac:dyDescent="0.2">
      <c r="A16" s="24" t="s">
        <v>115</v>
      </c>
      <c r="B16" s="24">
        <v>7361</v>
      </c>
      <c r="C16" s="26" t="s">
        <v>43</v>
      </c>
      <c r="D16" s="22" t="s">
        <v>121</v>
      </c>
      <c r="E16" s="15"/>
      <c r="F16" s="15"/>
      <c r="G16" s="15"/>
      <c r="H16" s="15"/>
      <c r="I16" s="15"/>
      <c r="J16" s="22">
        <v>-2223000</v>
      </c>
      <c r="K16" s="22">
        <v>-2223000</v>
      </c>
      <c r="L16" s="22"/>
      <c r="M16" s="22"/>
      <c r="N16" s="22"/>
      <c r="O16" s="22">
        <v>-2223000</v>
      </c>
      <c r="P16" s="11">
        <f t="shared" si="2"/>
        <v>-2223000</v>
      </c>
    </row>
    <row r="17" spans="1:17" ht="25.5" x14ac:dyDescent="0.2">
      <c r="A17" s="7" t="s">
        <v>64</v>
      </c>
      <c r="B17" s="8"/>
      <c r="C17" s="9"/>
      <c r="D17" s="28" t="s">
        <v>65</v>
      </c>
      <c r="E17" s="11">
        <f>E18</f>
        <v>2223000</v>
      </c>
      <c r="F17" s="11">
        <f t="shared" ref="F17:O17" si="3">F18</f>
        <v>2223000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 t="shared" si="3"/>
        <v>0</v>
      </c>
      <c r="K17" s="11">
        <f t="shared" si="3"/>
        <v>0</v>
      </c>
      <c r="L17" s="11">
        <f t="shared" si="3"/>
        <v>0</v>
      </c>
      <c r="M17" s="11">
        <f t="shared" si="3"/>
        <v>0</v>
      </c>
      <c r="N17" s="11">
        <f t="shared" si="3"/>
        <v>0</v>
      </c>
      <c r="O17" s="11">
        <f t="shared" si="3"/>
        <v>0</v>
      </c>
      <c r="P17" s="11">
        <f t="shared" si="2"/>
        <v>2223000</v>
      </c>
    </row>
    <row r="18" spans="1:17" x14ac:dyDescent="0.2">
      <c r="A18" s="7" t="s">
        <v>66</v>
      </c>
      <c r="B18" s="8"/>
      <c r="C18" s="9"/>
      <c r="D18" s="11"/>
      <c r="E18" s="11">
        <f>SUM(E19:E20)</f>
        <v>2223000</v>
      </c>
      <c r="F18" s="11">
        <f>SUM(F19:F20)</f>
        <v>2223000</v>
      </c>
      <c r="G18" s="11">
        <f t="shared" ref="G18:O18" si="4">SUM(G19:G19)</f>
        <v>0</v>
      </c>
      <c r="H18" s="11">
        <f t="shared" si="4"/>
        <v>0</v>
      </c>
      <c r="I18" s="11">
        <f t="shared" si="4"/>
        <v>0</v>
      </c>
      <c r="J18" s="11">
        <f t="shared" si="4"/>
        <v>0</v>
      </c>
      <c r="K18" s="11">
        <f t="shared" si="4"/>
        <v>0</v>
      </c>
      <c r="L18" s="11">
        <f t="shared" si="4"/>
        <v>0</v>
      </c>
      <c r="M18" s="11">
        <f t="shared" si="4"/>
        <v>0</v>
      </c>
      <c r="N18" s="11">
        <f t="shared" si="4"/>
        <v>0</v>
      </c>
      <c r="O18" s="11">
        <f t="shared" si="4"/>
        <v>0</v>
      </c>
      <c r="P18" s="11">
        <f t="shared" si="2"/>
        <v>2223000</v>
      </c>
    </row>
    <row r="19" spans="1:17" ht="25.5" x14ac:dyDescent="0.2">
      <c r="A19" s="12" t="s">
        <v>67</v>
      </c>
      <c r="B19" s="12" t="s">
        <v>69</v>
      </c>
      <c r="C19" s="13" t="s">
        <v>68</v>
      </c>
      <c r="D19" s="14" t="s">
        <v>70</v>
      </c>
      <c r="E19" s="15">
        <v>1270000</v>
      </c>
      <c r="F19" s="15">
        <v>1270000</v>
      </c>
      <c r="G19" s="15"/>
      <c r="H19" s="15"/>
      <c r="I19" s="15"/>
      <c r="J19" s="22"/>
      <c r="K19" s="22"/>
      <c r="L19" s="22"/>
      <c r="M19" s="22"/>
      <c r="N19" s="22"/>
      <c r="O19" s="22"/>
      <c r="P19" s="11">
        <f t="shared" si="2"/>
        <v>1270000</v>
      </c>
    </row>
    <row r="20" spans="1:17" ht="35.25" customHeight="1" x14ac:dyDescent="0.2">
      <c r="A20" s="21" t="s">
        <v>141</v>
      </c>
      <c r="B20" s="41">
        <v>2100</v>
      </c>
      <c r="C20" s="21" t="s">
        <v>142</v>
      </c>
      <c r="D20" s="40" t="s">
        <v>140</v>
      </c>
      <c r="E20" s="15">
        <v>953000</v>
      </c>
      <c r="F20" s="15">
        <v>953000</v>
      </c>
      <c r="G20" s="15"/>
      <c r="H20" s="15"/>
      <c r="I20" s="15"/>
      <c r="J20" s="22"/>
      <c r="K20" s="22"/>
      <c r="L20" s="22"/>
      <c r="M20" s="22"/>
      <c r="N20" s="22"/>
      <c r="O20" s="22"/>
      <c r="P20" s="11">
        <f t="shared" si="2"/>
        <v>953000</v>
      </c>
    </row>
    <row r="21" spans="1:17" ht="25.5" x14ac:dyDescent="0.2">
      <c r="A21" s="7" t="s">
        <v>78</v>
      </c>
      <c r="B21" s="8"/>
      <c r="C21" s="9"/>
      <c r="D21" s="10" t="s">
        <v>79</v>
      </c>
      <c r="E21" s="11">
        <f>E22</f>
        <v>100000</v>
      </c>
      <c r="F21" s="11">
        <f t="shared" ref="F21:O21" si="5">F22</f>
        <v>100000</v>
      </c>
      <c r="G21" s="11">
        <f t="shared" si="5"/>
        <v>0</v>
      </c>
      <c r="H21" s="11">
        <f t="shared" si="5"/>
        <v>0</v>
      </c>
      <c r="I21" s="11">
        <f t="shared" si="5"/>
        <v>0</v>
      </c>
      <c r="J21" s="11">
        <f t="shared" si="5"/>
        <v>0</v>
      </c>
      <c r="K21" s="11">
        <v>0</v>
      </c>
      <c r="L21" s="11">
        <f t="shared" si="5"/>
        <v>0</v>
      </c>
      <c r="M21" s="11">
        <f t="shared" si="5"/>
        <v>0</v>
      </c>
      <c r="N21" s="11">
        <f t="shared" si="5"/>
        <v>0</v>
      </c>
      <c r="O21" s="11">
        <f t="shared" si="5"/>
        <v>0</v>
      </c>
      <c r="P21" s="11">
        <f t="shared" si="2"/>
        <v>100000</v>
      </c>
    </row>
    <row r="22" spans="1:17" x14ac:dyDescent="0.2">
      <c r="A22" s="7" t="s">
        <v>80</v>
      </c>
      <c r="B22" s="8"/>
      <c r="C22" s="9"/>
      <c r="D22" s="11"/>
      <c r="E22" s="11">
        <v>100000</v>
      </c>
      <c r="F22" s="11">
        <v>100000</v>
      </c>
      <c r="G22" s="11">
        <f t="shared" ref="G22:N22" si="6">SUM(G23:G31)</f>
        <v>0</v>
      </c>
      <c r="H22" s="11">
        <v>0</v>
      </c>
      <c r="I22" s="11">
        <f t="shared" si="6"/>
        <v>0</v>
      </c>
      <c r="J22" s="11">
        <v>0</v>
      </c>
      <c r="K22" s="11">
        <v>0</v>
      </c>
      <c r="L22" s="11">
        <f t="shared" si="6"/>
        <v>0</v>
      </c>
      <c r="M22" s="11">
        <f t="shared" si="6"/>
        <v>0</v>
      </c>
      <c r="N22" s="11">
        <f t="shared" si="6"/>
        <v>0</v>
      </c>
      <c r="O22" s="11">
        <v>0</v>
      </c>
      <c r="P22" s="11">
        <f t="shared" si="2"/>
        <v>100000</v>
      </c>
    </row>
    <row r="23" spans="1:17" ht="57.75" customHeight="1" x14ac:dyDescent="0.2">
      <c r="A23" s="37" t="s">
        <v>138</v>
      </c>
      <c r="B23" s="37">
        <v>6020</v>
      </c>
      <c r="C23" s="37">
        <v>620</v>
      </c>
      <c r="D23" s="38" t="s">
        <v>139</v>
      </c>
      <c r="E23" s="39">
        <f>F23</f>
        <v>100000</v>
      </c>
      <c r="F23" s="39">
        <v>100000</v>
      </c>
      <c r="G23" s="11"/>
      <c r="H23" s="11"/>
      <c r="I23" s="11"/>
      <c r="J23" s="11"/>
      <c r="K23" s="11"/>
      <c r="L23" s="11"/>
      <c r="M23" s="11"/>
      <c r="N23" s="11"/>
      <c r="O23" s="11"/>
      <c r="P23" s="11">
        <f t="shared" si="2"/>
        <v>100000</v>
      </c>
    </row>
    <row r="24" spans="1:17" ht="25.5" x14ac:dyDescent="0.2">
      <c r="A24" s="7" t="s">
        <v>96</v>
      </c>
      <c r="B24" s="8"/>
      <c r="C24" s="9"/>
      <c r="D24" s="10" t="s">
        <v>112</v>
      </c>
      <c r="E24" s="11">
        <f>E25</f>
        <v>33000</v>
      </c>
      <c r="F24" s="11">
        <f t="shared" ref="F24:O24" si="7">F25</f>
        <v>33000</v>
      </c>
      <c r="G24" s="11">
        <f t="shared" si="7"/>
        <v>0</v>
      </c>
      <c r="H24" s="11">
        <f t="shared" si="7"/>
        <v>33000</v>
      </c>
      <c r="I24" s="11">
        <f t="shared" si="7"/>
        <v>0</v>
      </c>
      <c r="J24" s="29">
        <f t="shared" si="7"/>
        <v>0</v>
      </c>
      <c r="K24" s="29">
        <f t="shared" si="7"/>
        <v>0</v>
      </c>
      <c r="L24" s="29">
        <f t="shared" si="7"/>
        <v>0</v>
      </c>
      <c r="M24" s="29">
        <f t="shared" si="7"/>
        <v>0</v>
      </c>
      <c r="N24" s="29">
        <f t="shared" si="7"/>
        <v>0</v>
      </c>
      <c r="O24" s="29">
        <f t="shared" si="7"/>
        <v>0</v>
      </c>
      <c r="P24" s="11">
        <f t="shared" si="2"/>
        <v>33000</v>
      </c>
    </row>
    <row r="25" spans="1:17" x14ac:dyDescent="0.2">
      <c r="A25" s="7" t="s">
        <v>98</v>
      </c>
      <c r="B25" s="8"/>
      <c r="C25" s="9"/>
      <c r="D25" s="10" t="s">
        <v>97</v>
      </c>
      <c r="E25" s="11">
        <f t="shared" ref="E25:O25" si="8">SUM(E26:E26)</f>
        <v>33000</v>
      </c>
      <c r="F25" s="11">
        <f t="shared" si="8"/>
        <v>33000</v>
      </c>
      <c r="G25" s="11">
        <f t="shared" si="8"/>
        <v>0</v>
      </c>
      <c r="H25" s="11">
        <f t="shared" si="8"/>
        <v>33000</v>
      </c>
      <c r="I25" s="11">
        <f t="shared" si="8"/>
        <v>0</v>
      </c>
      <c r="J25" s="11">
        <f t="shared" si="8"/>
        <v>0</v>
      </c>
      <c r="K25" s="11">
        <f t="shared" si="8"/>
        <v>0</v>
      </c>
      <c r="L25" s="11">
        <f t="shared" si="8"/>
        <v>0</v>
      </c>
      <c r="M25" s="11">
        <f t="shared" si="8"/>
        <v>0</v>
      </c>
      <c r="N25" s="11">
        <f t="shared" si="8"/>
        <v>0</v>
      </c>
      <c r="O25" s="11">
        <f t="shared" si="8"/>
        <v>0</v>
      </c>
      <c r="P25" s="11">
        <f t="shared" si="2"/>
        <v>33000</v>
      </c>
    </row>
    <row r="26" spans="1:17" ht="38.25" x14ac:dyDescent="0.2">
      <c r="A26" s="12" t="s">
        <v>99</v>
      </c>
      <c r="B26" s="12" t="s">
        <v>21</v>
      </c>
      <c r="C26" s="13" t="s">
        <v>20</v>
      </c>
      <c r="D26" s="14" t="s">
        <v>22</v>
      </c>
      <c r="E26" s="15">
        <v>33000</v>
      </c>
      <c r="F26" s="15">
        <v>33000</v>
      </c>
      <c r="G26" s="15"/>
      <c r="H26" s="15">
        <v>33000</v>
      </c>
      <c r="I26" s="15"/>
      <c r="J26" s="15"/>
      <c r="K26" s="15"/>
      <c r="L26" s="15"/>
      <c r="M26" s="15"/>
      <c r="N26" s="15"/>
      <c r="O26" s="15"/>
      <c r="P26" s="11">
        <f t="shared" si="2"/>
        <v>33000</v>
      </c>
    </row>
    <row r="27" spans="1:17" x14ac:dyDescent="0.2">
      <c r="A27" s="32" t="s">
        <v>107</v>
      </c>
      <c r="B27" s="32" t="s">
        <v>107</v>
      </c>
      <c r="C27" s="33" t="s">
        <v>107</v>
      </c>
      <c r="D27" s="29" t="s">
        <v>108</v>
      </c>
      <c r="E27" s="29">
        <f>E14+E17+E24+E21</f>
        <v>2356000</v>
      </c>
      <c r="F27" s="29">
        <f>F14+F17+F24+F21</f>
        <v>2356000</v>
      </c>
      <c r="G27" s="29">
        <f t="shared" ref="G27:O27" si="9">G14+G17+G24</f>
        <v>0</v>
      </c>
      <c r="H27" s="29">
        <f t="shared" si="9"/>
        <v>33000</v>
      </c>
      <c r="I27" s="29">
        <f t="shared" si="9"/>
        <v>0</v>
      </c>
      <c r="J27" s="29">
        <f t="shared" si="9"/>
        <v>-2223000</v>
      </c>
      <c r="K27" s="29">
        <f t="shared" si="9"/>
        <v>-2223000</v>
      </c>
      <c r="L27" s="29">
        <f t="shared" si="9"/>
        <v>0</v>
      </c>
      <c r="M27" s="29">
        <f t="shared" si="9"/>
        <v>0</v>
      </c>
      <c r="N27" s="29">
        <f t="shared" si="9"/>
        <v>0</v>
      </c>
      <c r="O27" s="29">
        <f t="shared" si="9"/>
        <v>-2223000</v>
      </c>
      <c r="P27" s="29">
        <f>P14+P17+P24+P21</f>
        <v>133000</v>
      </c>
      <c r="Q27" s="30"/>
    </row>
    <row r="28" spans="1:17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0"/>
    </row>
    <row r="29" spans="1:17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0"/>
    </row>
    <row r="30" spans="1:17" ht="45.75" customHeight="1" x14ac:dyDescent="0.2">
      <c r="B30" s="46" t="s">
        <v>136</v>
      </c>
      <c r="C30" s="46"/>
      <c r="D30" s="46"/>
      <c r="F30" s="23" t="s">
        <v>135</v>
      </c>
      <c r="I30" s="16"/>
    </row>
    <row r="32" spans="1:17" ht="34.5" customHeight="1" x14ac:dyDescent="0.2">
      <c r="B32" s="47"/>
      <c r="C32" s="47"/>
      <c r="D32" s="47"/>
      <c r="E32" s="47"/>
      <c r="F32" s="47"/>
      <c r="G32" s="47"/>
      <c r="H32" s="47"/>
      <c r="I32" s="47"/>
      <c r="J32" s="47"/>
      <c r="K32" s="47"/>
    </row>
    <row r="33" spans="2:18" x14ac:dyDescent="0.2"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17"/>
      <c r="M33" s="17"/>
      <c r="N33" s="17"/>
      <c r="O33" s="17"/>
      <c r="P33" s="17"/>
      <c r="Q33" s="18"/>
      <c r="R33" s="18"/>
    </row>
    <row r="34" spans="2:18" x14ac:dyDescent="0.2"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8"/>
      <c r="R34" s="18"/>
    </row>
    <row r="35" spans="2:18" x14ac:dyDescent="0.2"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/>
      <c r="R35" s="18"/>
    </row>
    <row r="36" spans="2:18" x14ac:dyDescent="0.2"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/>
      <c r="R36" s="18"/>
    </row>
    <row r="37" spans="2:18" x14ac:dyDescent="0.2"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/>
      <c r="R37" s="18"/>
    </row>
    <row r="38" spans="2:18" x14ac:dyDescent="0.2"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/>
      <c r="R38" s="18"/>
    </row>
  </sheetData>
  <mergeCells count="24">
    <mergeCell ref="B30:D30"/>
    <mergeCell ref="B32:K33"/>
    <mergeCell ref="M10:N10"/>
    <mergeCell ref="O10:O12"/>
    <mergeCell ref="G11:G12"/>
    <mergeCell ref="H11:H12"/>
    <mergeCell ref="M11:M12"/>
    <mergeCell ref="N11:N12"/>
    <mergeCell ref="F10:F12"/>
    <mergeCell ref="G10:H10"/>
    <mergeCell ref="I10:I12"/>
    <mergeCell ref="J10:J12"/>
    <mergeCell ref="K10:K12"/>
    <mergeCell ref="L10:L12"/>
    <mergeCell ref="A5:P5"/>
    <mergeCell ref="A6:P6"/>
    <mergeCell ref="A9:A12"/>
    <mergeCell ref="B9:B12"/>
    <mergeCell ref="C9:C12"/>
    <mergeCell ref="D9:D12"/>
    <mergeCell ref="E9:I9"/>
    <mergeCell ref="J9:O9"/>
    <mergeCell ref="P9:P12"/>
    <mergeCell ref="E10:E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workbookViewId="0">
      <selection activeCell="E18" sqref="E18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M1" s="1" t="s">
        <v>0</v>
      </c>
    </row>
    <row r="2" spans="1:16" x14ac:dyDescent="0.2">
      <c r="M2" s="1" t="s">
        <v>133</v>
      </c>
    </row>
    <row r="3" spans="1:16" x14ac:dyDescent="0.2">
      <c r="M3" s="1" t="s">
        <v>134</v>
      </c>
    </row>
    <row r="5" spans="1:16" x14ac:dyDescent="0.2">
      <c r="A5" s="42" t="s">
        <v>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x14ac:dyDescent="0.2">
      <c r="A6" s="42" t="s">
        <v>113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2" t="s">
        <v>109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110</v>
      </c>
      <c r="P8" s="5" t="s">
        <v>2</v>
      </c>
    </row>
    <row r="9" spans="1:16" x14ac:dyDescent="0.2">
      <c r="A9" s="44" t="s">
        <v>3</v>
      </c>
      <c r="B9" s="44" t="s">
        <v>4</v>
      </c>
      <c r="C9" s="44" t="s">
        <v>5</v>
      </c>
      <c r="D9" s="45" t="s">
        <v>6</v>
      </c>
      <c r="E9" s="45" t="s">
        <v>7</v>
      </c>
      <c r="F9" s="45"/>
      <c r="G9" s="45"/>
      <c r="H9" s="45"/>
      <c r="I9" s="45"/>
      <c r="J9" s="45" t="s">
        <v>14</v>
      </c>
      <c r="K9" s="45"/>
      <c r="L9" s="45"/>
      <c r="M9" s="45"/>
      <c r="N9" s="45"/>
      <c r="O9" s="45"/>
      <c r="P9" s="45" t="s">
        <v>16</v>
      </c>
    </row>
    <row r="10" spans="1:16" x14ac:dyDescent="0.2">
      <c r="A10" s="45"/>
      <c r="B10" s="45"/>
      <c r="C10" s="45"/>
      <c r="D10" s="45"/>
      <c r="E10" s="45" t="s">
        <v>8</v>
      </c>
      <c r="F10" s="45" t="s">
        <v>9</v>
      </c>
      <c r="G10" s="45" t="s">
        <v>10</v>
      </c>
      <c r="H10" s="45"/>
      <c r="I10" s="45" t="s">
        <v>13</v>
      </c>
      <c r="J10" s="45" t="s">
        <v>8</v>
      </c>
      <c r="K10" s="45" t="s">
        <v>15</v>
      </c>
      <c r="L10" s="45" t="s">
        <v>9</v>
      </c>
      <c r="M10" s="45" t="s">
        <v>10</v>
      </c>
      <c r="N10" s="45"/>
      <c r="O10" s="45" t="s">
        <v>13</v>
      </c>
      <c r="P10" s="45"/>
    </row>
    <row r="11" spans="1:16" x14ac:dyDescent="0.2">
      <c r="A11" s="45"/>
      <c r="B11" s="45"/>
      <c r="C11" s="45"/>
      <c r="D11" s="45"/>
      <c r="E11" s="45"/>
      <c r="F11" s="45"/>
      <c r="G11" s="45" t="s">
        <v>11</v>
      </c>
      <c r="H11" s="45" t="s">
        <v>12</v>
      </c>
      <c r="I11" s="45"/>
      <c r="J11" s="45"/>
      <c r="K11" s="45"/>
      <c r="L11" s="45"/>
      <c r="M11" s="45" t="s">
        <v>11</v>
      </c>
      <c r="N11" s="45" t="s">
        <v>12</v>
      </c>
      <c r="O11" s="45"/>
      <c r="P11" s="45"/>
    </row>
    <row r="12" spans="1:16" ht="44.25" customHeight="1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x14ac:dyDescent="0.2">
      <c r="A14" s="7" t="s">
        <v>17</v>
      </c>
      <c r="B14" s="8"/>
      <c r="C14" s="9"/>
      <c r="D14" s="10" t="s">
        <v>111</v>
      </c>
      <c r="E14" s="11">
        <f>E15</f>
        <v>1150950</v>
      </c>
      <c r="F14" s="11">
        <f t="shared" ref="F14:O14" si="0">F15</f>
        <v>1150950</v>
      </c>
      <c r="G14" s="11">
        <f t="shared" si="0"/>
        <v>0</v>
      </c>
      <c r="H14" s="11">
        <f t="shared" si="0"/>
        <v>266600</v>
      </c>
      <c r="I14" s="11">
        <f t="shared" si="0"/>
        <v>0</v>
      </c>
      <c r="J14" s="11">
        <f t="shared" si="0"/>
        <v>24189482</v>
      </c>
      <c r="K14" s="11">
        <f t="shared" si="0"/>
        <v>24189482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24189482</v>
      </c>
      <c r="P14" s="11">
        <f>E14+J14</f>
        <v>25340432</v>
      </c>
    </row>
    <row r="15" spans="1:16" x14ac:dyDescent="0.2">
      <c r="A15" s="7" t="s">
        <v>18</v>
      </c>
      <c r="B15" s="8"/>
      <c r="C15" s="9"/>
      <c r="D15" s="11"/>
      <c r="E15" s="11">
        <f t="shared" ref="E15:O15" si="1">SUM(E16:E24)</f>
        <v>1150950</v>
      </c>
      <c r="F15" s="11">
        <f t="shared" si="1"/>
        <v>1150950</v>
      </c>
      <c r="G15" s="11">
        <f t="shared" si="1"/>
        <v>0</v>
      </c>
      <c r="H15" s="11">
        <f t="shared" si="1"/>
        <v>266600</v>
      </c>
      <c r="I15" s="11">
        <f t="shared" si="1"/>
        <v>0</v>
      </c>
      <c r="J15" s="11">
        <f t="shared" si="1"/>
        <v>24189482</v>
      </c>
      <c r="K15" s="11">
        <f t="shared" si="1"/>
        <v>24189482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24189482</v>
      </c>
      <c r="P15" s="11">
        <f t="shared" ref="P15:P61" si="2">E15+J15</f>
        <v>25340432</v>
      </c>
    </row>
    <row r="16" spans="1:16" ht="38.2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22">
        <v>881950</v>
      </c>
      <c r="F16" s="22">
        <v>881950</v>
      </c>
      <c r="G16" s="22"/>
      <c r="H16" s="22">
        <v>266600</v>
      </c>
      <c r="I16" s="15">
        <v>0</v>
      </c>
      <c r="J16" s="22">
        <v>444000</v>
      </c>
      <c r="K16" s="15">
        <v>444000</v>
      </c>
      <c r="L16" s="15">
        <v>0</v>
      </c>
      <c r="M16" s="15">
        <v>0</v>
      </c>
      <c r="N16" s="15">
        <v>0</v>
      </c>
      <c r="O16" s="15">
        <v>444000</v>
      </c>
      <c r="P16" s="11">
        <f t="shared" si="2"/>
        <v>1325950</v>
      </c>
    </row>
    <row r="17" spans="1:16" x14ac:dyDescent="0.2">
      <c r="A17" s="12" t="s">
        <v>23</v>
      </c>
      <c r="B17" s="12" t="s">
        <v>25</v>
      </c>
      <c r="C17" s="13" t="s">
        <v>24</v>
      </c>
      <c r="D17" s="14" t="s">
        <v>26</v>
      </c>
      <c r="E17" s="22">
        <v>139000</v>
      </c>
      <c r="F17" s="22">
        <v>139000</v>
      </c>
      <c r="G17" s="22"/>
      <c r="H17" s="22"/>
      <c r="I17" s="15"/>
      <c r="J17" s="15"/>
      <c r="K17" s="15"/>
      <c r="L17" s="15"/>
      <c r="M17" s="15"/>
      <c r="N17" s="15"/>
      <c r="O17" s="15"/>
      <c r="P17" s="11">
        <f t="shared" si="2"/>
        <v>139000</v>
      </c>
    </row>
    <row r="18" spans="1:16" ht="25.5" x14ac:dyDescent="0.2">
      <c r="A18" s="12" t="s">
        <v>28</v>
      </c>
      <c r="B18" s="12" t="s">
        <v>29</v>
      </c>
      <c r="C18" s="13" t="s">
        <v>27</v>
      </c>
      <c r="D18" s="14" t="s">
        <v>30</v>
      </c>
      <c r="E18" s="22">
        <v>30000</v>
      </c>
      <c r="F18" s="22">
        <v>30000</v>
      </c>
      <c r="G18" s="22"/>
      <c r="H18" s="22"/>
      <c r="I18" s="15"/>
      <c r="J18" s="15"/>
      <c r="K18" s="15"/>
      <c r="L18" s="15"/>
      <c r="M18" s="15"/>
      <c r="N18" s="15"/>
      <c r="O18" s="15"/>
      <c r="P18" s="11">
        <f t="shared" si="2"/>
        <v>30000</v>
      </c>
    </row>
    <row r="19" spans="1:16" x14ac:dyDescent="0.2">
      <c r="A19" s="12" t="s">
        <v>31</v>
      </c>
      <c r="B19" s="12" t="s">
        <v>32</v>
      </c>
      <c r="C19" s="13" t="s">
        <v>27</v>
      </c>
      <c r="D19" s="14" t="s">
        <v>33</v>
      </c>
      <c r="E19" s="22"/>
      <c r="F19" s="22"/>
      <c r="G19" s="22"/>
      <c r="H19" s="22"/>
      <c r="I19" s="15"/>
      <c r="J19" s="15"/>
      <c r="K19" s="15"/>
      <c r="L19" s="15"/>
      <c r="M19" s="15"/>
      <c r="N19" s="15"/>
      <c r="O19" s="15"/>
      <c r="P19" s="11">
        <f t="shared" si="2"/>
        <v>0</v>
      </c>
    </row>
    <row r="20" spans="1:16" ht="25.5" x14ac:dyDescent="0.2">
      <c r="A20" s="12" t="s">
        <v>34</v>
      </c>
      <c r="B20" s="12" t="s">
        <v>36</v>
      </c>
      <c r="C20" s="13" t="s">
        <v>35</v>
      </c>
      <c r="D20" s="14" t="s">
        <v>37</v>
      </c>
      <c r="E20" s="22">
        <v>50000</v>
      </c>
      <c r="F20" s="22">
        <v>50000</v>
      </c>
      <c r="G20" s="22"/>
      <c r="H20" s="22"/>
      <c r="I20" s="15"/>
      <c r="J20" s="15"/>
      <c r="K20" s="15"/>
      <c r="L20" s="15"/>
      <c r="M20" s="15"/>
      <c r="N20" s="15"/>
      <c r="O20" s="15"/>
      <c r="P20" s="11">
        <f t="shared" si="2"/>
        <v>50000</v>
      </c>
    </row>
    <row r="21" spans="1:16" ht="25.5" x14ac:dyDescent="0.2">
      <c r="A21" s="12" t="s">
        <v>38</v>
      </c>
      <c r="B21" s="12" t="s">
        <v>39</v>
      </c>
      <c r="C21" s="13" t="s">
        <v>35</v>
      </c>
      <c r="D21" s="14" t="s">
        <v>40</v>
      </c>
      <c r="E21" s="22">
        <v>50000</v>
      </c>
      <c r="F21" s="22">
        <v>50000</v>
      </c>
      <c r="G21" s="22"/>
      <c r="H21" s="22"/>
      <c r="I21" s="15"/>
      <c r="J21" s="15"/>
      <c r="K21" s="15"/>
      <c r="L21" s="15"/>
      <c r="M21" s="15"/>
      <c r="N21" s="15"/>
      <c r="O21" s="15"/>
      <c r="P21" s="11">
        <f t="shared" si="2"/>
        <v>50000</v>
      </c>
    </row>
    <row r="22" spans="1:16" ht="45" customHeight="1" x14ac:dyDescent="0.2">
      <c r="A22" s="24" t="s">
        <v>114</v>
      </c>
      <c r="B22" s="24">
        <v>7350</v>
      </c>
      <c r="C22" s="25" t="s">
        <v>82</v>
      </c>
      <c r="D22" s="22" t="s">
        <v>120</v>
      </c>
      <c r="E22" s="15"/>
      <c r="F22" s="15"/>
      <c r="G22" s="15"/>
      <c r="H22" s="15"/>
      <c r="I22" s="15"/>
      <c r="J22" s="22">
        <v>235770</v>
      </c>
      <c r="K22" s="22">
        <v>235770</v>
      </c>
      <c r="L22" s="22"/>
      <c r="M22" s="22"/>
      <c r="N22" s="22"/>
      <c r="O22" s="22">
        <v>235770</v>
      </c>
      <c r="P22" s="11">
        <f t="shared" si="2"/>
        <v>235770</v>
      </c>
    </row>
    <row r="23" spans="1:16" ht="28.9" customHeight="1" x14ac:dyDescent="0.2">
      <c r="A23" s="24" t="s">
        <v>115</v>
      </c>
      <c r="B23" s="24">
        <v>7361</v>
      </c>
      <c r="C23" s="26" t="s">
        <v>43</v>
      </c>
      <c r="D23" s="22" t="s">
        <v>121</v>
      </c>
      <c r="E23" s="15"/>
      <c r="F23" s="15"/>
      <c r="G23" s="15"/>
      <c r="H23" s="15"/>
      <c r="I23" s="15"/>
      <c r="J23" s="22">
        <v>5509712</v>
      </c>
      <c r="K23" s="22">
        <v>5509712</v>
      </c>
      <c r="L23" s="22"/>
      <c r="M23" s="22"/>
      <c r="N23" s="22"/>
      <c r="O23" s="22">
        <v>5509712</v>
      </c>
      <c r="P23" s="11">
        <f t="shared" si="2"/>
        <v>5509712</v>
      </c>
    </row>
    <row r="24" spans="1:16" ht="43.15" customHeight="1" x14ac:dyDescent="0.2">
      <c r="A24" s="24" t="s">
        <v>116</v>
      </c>
      <c r="B24" s="24">
        <v>7380</v>
      </c>
      <c r="C24" s="25" t="s">
        <v>25</v>
      </c>
      <c r="D24" s="22" t="s">
        <v>122</v>
      </c>
      <c r="E24" s="15"/>
      <c r="F24" s="15"/>
      <c r="G24" s="15"/>
      <c r="H24" s="15"/>
      <c r="I24" s="15"/>
      <c r="J24" s="22">
        <v>18000000</v>
      </c>
      <c r="K24" s="22">
        <v>18000000</v>
      </c>
      <c r="L24" s="22"/>
      <c r="M24" s="22"/>
      <c r="N24" s="22"/>
      <c r="O24" s="22">
        <v>18000000</v>
      </c>
      <c r="P24" s="11">
        <f t="shared" si="2"/>
        <v>18000000</v>
      </c>
    </row>
    <row r="25" spans="1:16" ht="25.5" x14ac:dyDescent="0.2">
      <c r="A25" s="7" t="s">
        <v>47</v>
      </c>
      <c r="B25" s="8"/>
      <c r="C25" s="9"/>
      <c r="D25" s="10" t="s">
        <v>48</v>
      </c>
      <c r="E25" s="11">
        <f>E26</f>
        <v>65860</v>
      </c>
      <c r="F25" s="11">
        <f t="shared" ref="F25:O25" si="3">F26</f>
        <v>65860</v>
      </c>
      <c r="G25" s="11">
        <f t="shared" si="3"/>
        <v>0</v>
      </c>
      <c r="H25" s="11">
        <f t="shared" si="3"/>
        <v>0</v>
      </c>
      <c r="I25" s="11">
        <f t="shared" si="3"/>
        <v>0</v>
      </c>
      <c r="J25" s="11">
        <f t="shared" si="3"/>
        <v>455780</v>
      </c>
      <c r="K25" s="11">
        <f t="shared" si="3"/>
        <v>455780</v>
      </c>
      <c r="L25" s="11">
        <f t="shared" si="3"/>
        <v>0</v>
      </c>
      <c r="M25" s="11">
        <f t="shared" si="3"/>
        <v>0</v>
      </c>
      <c r="N25" s="11">
        <f t="shared" si="3"/>
        <v>0</v>
      </c>
      <c r="O25" s="11">
        <f t="shared" si="3"/>
        <v>455780</v>
      </c>
      <c r="P25" s="11">
        <f t="shared" si="2"/>
        <v>521640</v>
      </c>
    </row>
    <row r="26" spans="1:16" x14ac:dyDescent="0.2">
      <c r="A26" s="7" t="s">
        <v>49</v>
      </c>
      <c r="B26" s="8"/>
      <c r="C26" s="9"/>
      <c r="D26" s="11"/>
      <c r="E26" s="11">
        <f>SUM(E27:E33)</f>
        <v>65860</v>
      </c>
      <c r="F26" s="11">
        <f t="shared" ref="F26:O26" si="4">SUM(F27:F33)</f>
        <v>65860</v>
      </c>
      <c r="G26" s="11">
        <f t="shared" si="4"/>
        <v>0</v>
      </c>
      <c r="H26" s="11">
        <f t="shared" si="4"/>
        <v>0</v>
      </c>
      <c r="I26" s="11">
        <f t="shared" si="4"/>
        <v>0</v>
      </c>
      <c r="J26" s="29">
        <f t="shared" si="4"/>
        <v>455780</v>
      </c>
      <c r="K26" s="29">
        <f t="shared" si="4"/>
        <v>455780</v>
      </c>
      <c r="L26" s="29">
        <f t="shared" si="4"/>
        <v>0</v>
      </c>
      <c r="M26" s="29">
        <f t="shared" si="4"/>
        <v>0</v>
      </c>
      <c r="N26" s="29">
        <f t="shared" si="4"/>
        <v>0</v>
      </c>
      <c r="O26" s="29">
        <f t="shared" si="4"/>
        <v>455780</v>
      </c>
      <c r="P26" s="11">
        <f t="shared" si="2"/>
        <v>521640</v>
      </c>
    </row>
    <row r="27" spans="1:16" ht="38.25" x14ac:dyDescent="0.2">
      <c r="A27" s="12" t="s">
        <v>50</v>
      </c>
      <c r="B27" s="12" t="s">
        <v>21</v>
      </c>
      <c r="C27" s="13" t="s">
        <v>20</v>
      </c>
      <c r="D27" s="14" t="s">
        <v>22</v>
      </c>
      <c r="E27" s="15"/>
      <c r="F27" s="15"/>
      <c r="G27" s="15"/>
      <c r="H27" s="15"/>
      <c r="I27" s="15"/>
      <c r="J27" s="22"/>
      <c r="K27" s="22"/>
      <c r="L27" s="22"/>
      <c r="M27" s="22"/>
      <c r="N27" s="22"/>
      <c r="O27" s="22"/>
      <c r="P27" s="11">
        <f t="shared" si="2"/>
        <v>0</v>
      </c>
    </row>
    <row r="28" spans="1:16" x14ac:dyDescent="0.2">
      <c r="A28" s="12" t="s">
        <v>51</v>
      </c>
      <c r="B28" s="12" t="s">
        <v>53</v>
      </c>
      <c r="C28" s="13" t="s">
        <v>52</v>
      </c>
      <c r="D28" s="14" t="s">
        <v>54</v>
      </c>
      <c r="E28" s="22">
        <v>-893360</v>
      </c>
      <c r="F28" s="22">
        <v>-893360</v>
      </c>
      <c r="G28" s="22"/>
      <c r="H28" s="22">
        <v>-846000</v>
      </c>
      <c r="I28" s="15"/>
      <c r="J28" s="22"/>
      <c r="K28" s="22"/>
      <c r="L28" s="22"/>
      <c r="M28" s="22"/>
      <c r="N28" s="22"/>
      <c r="O28" s="22"/>
      <c r="P28" s="11">
        <f t="shared" si="2"/>
        <v>-893360</v>
      </c>
    </row>
    <row r="29" spans="1:16" ht="25.5" x14ac:dyDescent="0.2">
      <c r="A29" s="12" t="s">
        <v>55</v>
      </c>
      <c r="B29" s="12" t="s">
        <v>57</v>
      </c>
      <c r="C29" s="13" t="s">
        <v>56</v>
      </c>
      <c r="D29" s="14" t="s">
        <v>58</v>
      </c>
      <c r="E29" s="22">
        <v>461860</v>
      </c>
      <c r="F29" s="22">
        <v>461860</v>
      </c>
      <c r="G29" s="22"/>
      <c r="H29" s="22">
        <v>846000</v>
      </c>
      <c r="I29" s="15"/>
      <c r="J29" s="22"/>
      <c r="K29" s="22"/>
      <c r="L29" s="22"/>
      <c r="M29" s="22"/>
      <c r="N29" s="22"/>
      <c r="O29" s="22"/>
      <c r="P29" s="11">
        <f t="shared" si="2"/>
        <v>461860</v>
      </c>
    </row>
    <row r="30" spans="1:16" x14ac:dyDescent="0.2">
      <c r="A30" s="12" t="s">
        <v>60</v>
      </c>
      <c r="B30" s="12" t="s">
        <v>61</v>
      </c>
      <c r="C30" s="13" t="s">
        <v>59</v>
      </c>
      <c r="D30" s="14" t="s">
        <v>62</v>
      </c>
      <c r="E30" s="22">
        <v>300000</v>
      </c>
      <c r="F30" s="22">
        <v>300000</v>
      </c>
      <c r="G30" s="15"/>
      <c r="H30" s="15"/>
      <c r="I30" s="15"/>
      <c r="J30" s="15"/>
      <c r="K30" s="15"/>
      <c r="L30" s="15"/>
      <c r="M30" s="15"/>
      <c r="N30" s="15"/>
      <c r="O30" s="15"/>
      <c r="P30" s="11">
        <f t="shared" si="2"/>
        <v>300000</v>
      </c>
    </row>
    <row r="31" spans="1:16" ht="38.25" x14ac:dyDescent="0.2">
      <c r="A31" s="12" t="s">
        <v>63</v>
      </c>
      <c r="B31" s="12" t="s">
        <v>41</v>
      </c>
      <c r="C31" s="13" t="s">
        <v>35</v>
      </c>
      <c r="D31" s="27" t="s">
        <v>42</v>
      </c>
      <c r="E31" s="22">
        <v>197360</v>
      </c>
      <c r="F31" s="22">
        <v>197360</v>
      </c>
      <c r="G31" s="15"/>
      <c r="H31" s="15"/>
      <c r="I31" s="15"/>
      <c r="J31" s="15"/>
      <c r="K31" s="15"/>
      <c r="L31" s="15"/>
      <c r="M31" s="15"/>
      <c r="N31" s="15"/>
      <c r="O31" s="15"/>
      <c r="P31" s="11">
        <f t="shared" si="2"/>
        <v>197360</v>
      </c>
    </row>
    <row r="32" spans="1:16" x14ac:dyDescent="0.2">
      <c r="A32" s="12" t="s">
        <v>117</v>
      </c>
      <c r="B32" s="12">
        <v>7321</v>
      </c>
      <c r="C32" s="21" t="s">
        <v>82</v>
      </c>
      <c r="D32" s="22" t="s">
        <v>129</v>
      </c>
      <c r="E32" s="20"/>
      <c r="F32" s="20"/>
      <c r="G32" s="15"/>
      <c r="H32" s="15"/>
      <c r="I32" s="15"/>
      <c r="J32" s="22">
        <v>71640</v>
      </c>
      <c r="K32" s="22">
        <v>71640</v>
      </c>
      <c r="L32" s="15"/>
      <c r="M32" s="15"/>
      <c r="N32" s="15"/>
      <c r="O32" s="15">
        <v>71640</v>
      </c>
      <c r="P32" s="11">
        <f t="shared" si="2"/>
        <v>71640</v>
      </c>
    </row>
    <row r="33" spans="1:16" ht="25.5" x14ac:dyDescent="0.2">
      <c r="A33" s="12" t="s">
        <v>118</v>
      </c>
      <c r="B33" s="12">
        <v>7325</v>
      </c>
      <c r="C33" s="21" t="s">
        <v>82</v>
      </c>
      <c r="D33" s="22" t="s">
        <v>130</v>
      </c>
      <c r="E33" s="20"/>
      <c r="F33" s="20"/>
      <c r="G33" s="15"/>
      <c r="H33" s="15"/>
      <c r="I33" s="15"/>
      <c r="J33" s="22">
        <v>384140</v>
      </c>
      <c r="K33" s="22">
        <v>384140</v>
      </c>
      <c r="L33" s="15"/>
      <c r="M33" s="15"/>
      <c r="N33" s="15"/>
      <c r="O33" s="15">
        <v>384140</v>
      </c>
      <c r="P33" s="11">
        <f t="shared" si="2"/>
        <v>384140</v>
      </c>
    </row>
    <row r="34" spans="1:16" ht="25.5" x14ac:dyDescent="0.2">
      <c r="A34" s="7" t="s">
        <v>64</v>
      </c>
      <c r="B34" s="8"/>
      <c r="C34" s="9"/>
      <c r="D34" s="28" t="s">
        <v>65</v>
      </c>
      <c r="E34" s="11">
        <f>E35</f>
        <v>0</v>
      </c>
      <c r="F34" s="11">
        <f t="shared" ref="F34:O34" si="5">F35</f>
        <v>0</v>
      </c>
      <c r="G34" s="11">
        <f t="shared" si="5"/>
        <v>0</v>
      </c>
      <c r="H34" s="11">
        <f t="shared" si="5"/>
        <v>0</v>
      </c>
      <c r="I34" s="11">
        <f t="shared" si="5"/>
        <v>0</v>
      </c>
      <c r="J34" s="11">
        <f t="shared" si="5"/>
        <v>7191370</v>
      </c>
      <c r="K34" s="11">
        <f t="shared" si="5"/>
        <v>7191370</v>
      </c>
      <c r="L34" s="11">
        <f t="shared" si="5"/>
        <v>0</v>
      </c>
      <c r="M34" s="11">
        <f t="shared" si="5"/>
        <v>0</v>
      </c>
      <c r="N34" s="11">
        <f t="shared" si="5"/>
        <v>0</v>
      </c>
      <c r="O34" s="11">
        <f t="shared" si="5"/>
        <v>7191370</v>
      </c>
      <c r="P34" s="11">
        <f t="shared" si="2"/>
        <v>7191370</v>
      </c>
    </row>
    <row r="35" spans="1:16" x14ac:dyDescent="0.2">
      <c r="A35" s="7" t="s">
        <v>66</v>
      </c>
      <c r="B35" s="8"/>
      <c r="C35" s="9"/>
      <c r="D35" s="11"/>
      <c r="E35" s="11">
        <f t="shared" ref="E35:O35" si="6">SUM(E36:E38)</f>
        <v>0</v>
      </c>
      <c r="F35" s="11">
        <f t="shared" si="6"/>
        <v>0</v>
      </c>
      <c r="G35" s="11">
        <f t="shared" si="6"/>
        <v>0</v>
      </c>
      <c r="H35" s="11">
        <f t="shared" si="6"/>
        <v>0</v>
      </c>
      <c r="I35" s="11">
        <f t="shared" si="6"/>
        <v>0</v>
      </c>
      <c r="J35" s="11">
        <f t="shared" si="6"/>
        <v>7191370</v>
      </c>
      <c r="K35" s="11">
        <f t="shared" si="6"/>
        <v>7191370</v>
      </c>
      <c r="L35" s="11">
        <f t="shared" si="6"/>
        <v>0</v>
      </c>
      <c r="M35" s="11">
        <f t="shared" si="6"/>
        <v>0</v>
      </c>
      <c r="N35" s="11">
        <f t="shared" si="6"/>
        <v>0</v>
      </c>
      <c r="O35" s="11">
        <f t="shared" si="6"/>
        <v>7191370</v>
      </c>
      <c r="P35" s="11">
        <f t="shared" si="2"/>
        <v>7191370</v>
      </c>
    </row>
    <row r="36" spans="1:16" ht="25.5" x14ac:dyDescent="0.2">
      <c r="A36" s="12" t="s">
        <v>67</v>
      </c>
      <c r="B36" s="12" t="s">
        <v>69</v>
      </c>
      <c r="C36" s="13" t="s">
        <v>68</v>
      </c>
      <c r="D36" s="14" t="s">
        <v>70</v>
      </c>
      <c r="E36" s="15"/>
      <c r="F36" s="15"/>
      <c r="G36" s="15"/>
      <c r="H36" s="15"/>
      <c r="I36" s="15"/>
      <c r="J36" s="22">
        <v>150870</v>
      </c>
      <c r="K36" s="22">
        <v>150870</v>
      </c>
      <c r="L36" s="22"/>
      <c r="M36" s="22"/>
      <c r="N36" s="22"/>
      <c r="O36" s="22">
        <v>150870</v>
      </c>
      <c r="P36" s="11">
        <f t="shared" si="2"/>
        <v>150870</v>
      </c>
    </row>
    <row r="37" spans="1:16" ht="23.45" customHeight="1" x14ac:dyDescent="0.2">
      <c r="A37" s="24" t="s">
        <v>131</v>
      </c>
      <c r="B37" s="24">
        <v>7322</v>
      </c>
      <c r="C37" s="25" t="s">
        <v>82</v>
      </c>
      <c r="D37" s="22" t="s">
        <v>132</v>
      </c>
      <c r="E37" s="15"/>
      <c r="F37" s="15"/>
      <c r="G37" s="15"/>
      <c r="H37" s="15"/>
      <c r="I37" s="15"/>
      <c r="J37" s="22">
        <v>1600000</v>
      </c>
      <c r="K37" s="22">
        <v>1600000</v>
      </c>
      <c r="L37" s="22"/>
      <c r="M37" s="22"/>
      <c r="N37" s="22"/>
      <c r="O37" s="22">
        <v>1600000</v>
      </c>
      <c r="P37" s="11">
        <f t="shared" si="2"/>
        <v>1600000</v>
      </c>
    </row>
    <row r="38" spans="1:16" ht="38.25" x14ac:dyDescent="0.2">
      <c r="A38" s="24" t="s">
        <v>119</v>
      </c>
      <c r="B38" s="24">
        <v>7363</v>
      </c>
      <c r="C38" s="25" t="s">
        <v>43</v>
      </c>
      <c r="D38" s="22" t="s">
        <v>123</v>
      </c>
      <c r="E38" s="15"/>
      <c r="F38" s="15"/>
      <c r="G38" s="15"/>
      <c r="H38" s="15"/>
      <c r="I38" s="15"/>
      <c r="J38" s="22">
        <v>5440500</v>
      </c>
      <c r="K38" s="22">
        <v>5440500</v>
      </c>
      <c r="L38" s="22"/>
      <c r="M38" s="22"/>
      <c r="N38" s="22"/>
      <c r="O38" s="22">
        <v>5440500</v>
      </c>
      <c r="P38" s="11">
        <f t="shared" si="2"/>
        <v>5440500</v>
      </c>
    </row>
    <row r="39" spans="1:16" ht="25.5" x14ac:dyDescent="0.2">
      <c r="A39" s="7" t="s">
        <v>71</v>
      </c>
      <c r="B39" s="8"/>
      <c r="C39" s="9"/>
      <c r="D39" s="10" t="s">
        <v>72</v>
      </c>
      <c r="E39" s="11">
        <f>E40</f>
        <v>298000</v>
      </c>
      <c r="F39" s="11">
        <f t="shared" ref="F39:O39" si="7">F40</f>
        <v>298000</v>
      </c>
      <c r="G39" s="11">
        <f t="shared" si="7"/>
        <v>0</v>
      </c>
      <c r="H39" s="11">
        <f t="shared" si="7"/>
        <v>0</v>
      </c>
      <c r="I39" s="11">
        <f t="shared" si="7"/>
        <v>0</v>
      </c>
      <c r="J39" s="11">
        <f t="shared" si="7"/>
        <v>1500000</v>
      </c>
      <c r="K39" s="11">
        <f t="shared" si="7"/>
        <v>1500000</v>
      </c>
      <c r="L39" s="11">
        <f t="shared" si="7"/>
        <v>0</v>
      </c>
      <c r="M39" s="11">
        <f t="shared" si="7"/>
        <v>0</v>
      </c>
      <c r="N39" s="11">
        <f t="shared" si="7"/>
        <v>0</v>
      </c>
      <c r="O39" s="11">
        <f t="shared" si="7"/>
        <v>1500000</v>
      </c>
      <c r="P39" s="11">
        <f t="shared" si="2"/>
        <v>1798000</v>
      </c>
    </row>
    <row r="40" spans="1:16" x14ac:dyDescent="0.2">
      <c r="A40" s="7" t="s">
        <v>73</v>
      </c>
      <c r="B40" s="8"/>
      <c r="C40" s="9"/>
      <c r="D40" s="11"/>
      <c r="E40" s="11">
        <f t="shared" ref="E40:O40" si="8">SUM(E41:E42)</f>
        <v>298000</v>
      </c>
      <c r="F40" s="11">
        <f t="shared" si="8"/>
        <v>298000</v>
      </c>
      <c r="G40" s="11">
        <f t="shared" si="8"/>
        <v>0</v>
      </c>
      <c r="H40" s="11">
        <f t="shared" si="8"/>
        <v>0</v>
      </c>
      <c r="I40" s="11">
        <f t="shared" si="8"/>
        <v>0</v>
      </c>
      <c r="J40" s="11">
        <f t="shared" si="8"/>
        <v>1500000</v>
      </c>
      <c r="K40" s="11">
        <f t="shared" si="8"/>
        <v>1500000</v>
      </c>
      <c r="L40" s="11">
        <f t="shared" si="8"/>
        <v>0</v>
      </c>
      <c r="M40" s="11">
        <f t="shared" si="8"/>
        <v>0</v>
      </c>
      <c r="N40" s="11">
        <f t="shared" si="8"/>
        <v>0</v>
      </c>
      <c r="O40" s="11">
        <f t="shared" si="8"/>
        <v>1500000</v>
      </c>
      <c r="P40" s="11">
        <f t="shared" si="2"/>
        <v>1798000</v>
      </c>
    </row>
    <row r="41" spans="1:16" x14ac:dyDescent="0.2">
      <c r="A41" s="12" t="s">
        <v>75</v>
      </c>
      <c r="B41" s="12" t="s">
        <v>76</v>
      </c>
      <c r="C41" s="13" t="s">
        <v>74</v>
      </c>
      <c r="D41" s="14" t="s">
        <v>77</v>
      </c>
      <c r="E41" s="15">
        <v>298000</v>
      </c>
      <c r="F41" s="15">
        <v>298000</v>
      </c>
      <c r="G41" s="15"/>
      <c r="H41" s="15"/>
      <c r="I41" s="15"/>
      <c r="J41" s="15"/>
      <c r="K41" s="15"/>
      <c r="L41" s="15"/>
      <c r="M41" s="15"/>
      <c r="N41" s="15"/>
      <c r="O41" s="15"/>
      <c r="P41" s="11">
        <f t="shared" si="2"/>
        <v>298000</v>
      </c>
    </row>
    <row r="42" spans="1:16" ht="27.6" customHeight="1" x14ac:dyDescent="0.2">
      <c r="A42" s="24">
        <v>1017324</v>
      </c>
      <c r="B42" s="12">
        <v>7324</v>
      </c>
      <c r="C42" s="21" t="s">
        <v>82</v>
      </c>
      <c r="D42" s="22" t="s">
        <v>124</v>
      </c>
      <c r="E42" s="15"/>
      <c r="F42" s="15"/>
      <c r="G42" s="15"/>
      <c r="H42" s="15"/>
      <c r="I42" s="15"/>
      <c r="J42" s="22">
        <v>1500000</v>
      </c>
      <c r="K42" s="22">
        <v>1500000</v>
      </c>
      <c r="L42" s="22"/>
      <c r="M42" s="22"/>
      <c r="N42" s="22"/>
      <c r="O42" s="22">
        <v>1500000</v>
      </c>
      <c r="P42" s="11">
        <f t="shared" si="2"/>
        <v>1500000</v>
      </c>
    </row>
    <row r="43" spans="1:16" ht="25.5" x14ac:dyDescent="0.2">
      <c r="A43" s="7" t="s">
        <v>78</v>
      </c>
      <c r="B43" s="8"/>
      <c r="C43" s="9"/>
      <c r="D43" s="10" t="s">
        <v>79</v>
      </c>
      <c r="E43" s="11">
        <f>E44</f>
        <v>0</v>
      </c>
      <c r="F43" s="11">
        <f t="shared" ref="F43:O43" si="9">F44</f>
        <v>0</v>
      </c>
      <c r="G43" s="11">
        <f t="shared" si="9"/>
        <v>0</v>
      </c>
      <c r="H43" s="11">
        <f t="shared" si="9"/>
        <v>0</v>
      </c>
      <c r="I43" s="11">
        <f t="shared" si="9"/>
        <v>0</v>
      </c>
      <c r="J43" s="11">
        <f t="shared" si="9"/>
        <v>13769025.369999999</v>
      </c>
      <c r="K43" s="11">
        <f t="shared" si="9"/>
        <v>13732390.369999999</v>
      </c>
      <c r="L43" s="11">
        <f t="shared" si="9"/>
        <v>0</v>
      </c>
      <c r="M43" s="11">
        <f t="shared" si="9"/>
        <v>0</v>
      </c>
      <c r="N43" s="11">
        <f t="shared" si="9"/>
        <v>0</v>
      </c>
      <c r="O43" s="11">
        <f t="shared" si="9"/>
        <v>12769025.369999999</v>
      </c>
      <c r="P43" s="11">
        <f t="shared" si="2"/>
        <v>13769025.369999999</v>
      </c>
    </row>
    <row r="44" spans="1:16" x14ac:dyDescent="0.2">
      <c r="A44" s="7" t="s">
        <v>80</v>
      </c>
      <c r="B44" s="8"/>
      <c r="C44" s="9"/>
      <c r="D44" s="11"/>
      <c r="E44" s="11">
        <f t="shared" ref="E44:O44" si="10">SUM(E45:E52)</f>
        <v>0</v>
      </c>
      <c r="F44" s="11">
        <f t="shared" si="10"/>
        <v>0</v>
      </c>
      <c r="G44" s="11">
        <f t="shared" si="10"/>
        <v>0</v>
      </c>
      <c r="H44" s="11">
        <f t="shared" si="10"/>
        <v>0</v>
      </c>
      <c r="I44" s="11">
        <f t="shared" si="10"/>
        <v>0</v>
      </c>
      <c r="J44" s="11">
        <f t="shared" si="10"/>
        <v>13769025.369999999</v>
      </c>
      <c r="K44" s="11">
        <f t="shared" si="10"/>
        <v>13732390.369999999</v>
      </c>
      <c r="L44" s="11">
        <f t="shared" si="10"/>
        <v>0</v>
      </c>
      <c r="M44" s="11">
        <f t="shared" si="10"/>
        <v>0</v>
      </c>
      <c r="N44" s="11">
        <f t="shared" si="10"/>
        <v>0</v>
      </c>
      <c r="O44" s="11">
        <f t="shared" si="10"/>
        <v>12769025.369999999</v>
      </c>
      <c r="P44" s="11">
        <f t="shared" si="2"/>
        <v>13769025.369999999</v>
      </c>
    </row>
    <row r="45" spans="1:16" ht="25.5" x14ac:dyDescent="0.2">
      <c r="A45" s="24" t="s">
        <v>81</v>
      </c>
      <c r="B45" s="24" t="s">
        <v>83</v>
      </c>
      <c r="C45" s="26" t="s">
        <v>82</v>
      </c>
      <c r="D45" s="27" t="s">
        <v>84</v>
      </c>
      <c r="E45" s="15"/>
      <c r="F45" s="15"/>
      <c r="G45" s="15"/>
      <c r="H45" s="15"/>
      <c r="I45" s="15"/>
      <c r="J45" s="22">
        <v>528080</v>
      </c>
      <c r="K45" s="22">
        <v>528080</v>
      </c>
      <c r="L45" s="22"/>
      <c r="M45" s="22"/>
      <c r="N45" s="22"/>
      <c r="O45" s="22">
        <v>528080</v>
      </c>
      <c r="P45" s="11">
        <f t="shared" si="2"/>
        <v>528080</v>
      </c>
    </row>
    <row r="46" spans="1:16" ht="25.5" x14ac:dyDescent="0.2">
      <c r="A46" s="24">
        <v>1217330</v>
      </c>
      <c r="B46" s="24">
        <v>7330</v>
      </c>
      <c r="C46" s="25" t="s">
        <v>82</v>
      </c>
      <c r="D46" s="22" t="s">
        <v>125</v>
      </c>
      <c r="E46" s="15"/>
      <c r="F46" s="15"/>
      <c r="G46" s="15"/>
      <c r="H46" s="15"/>
      <c r="I46" s="15"/>
      <c r="J46" s="22">
        <v>178800</v>
      </c>
      <c r="K46" s="22">
        <v>178800</v>
      </c>
      <c r="L46" s="22"/>
      <c r="M46" s="22"/>
      <c r="N46" s="22"/>
      <c r="O46" s="22">
        <v>178800</v>
      </c>
      <c r="P46" s="11">
        <f t="shared" si="2"/>
        <v>178800</v>
      </c>
    </row>
    <row r="47" spans="1:16" ht="38.25" x14ac:dyDescent="0.2">
      <c r="A47" s="24">
        <v>1217363</v>
      </c>
      <c r="B47" s="24">
        <v>7363</v>
      </c>
      <c r="C47" s="25" t="s">
        <v>43</v>
      </c>
      <c r="D47" s="22" t="s">
        <v>123</v>
      </c>
      <c r="E47" s="15"/>
      <c r="F47" s="15"/>
      <c r="G47" s="15"/>
      <c r="H47" s="15"/>
      <c r="I47" s="15"/>
      <c r="J47" s="22">
        <v>168510.37</v>
      </c>
      <c r="K47" s="22">
        <v>168510.37</v>
      </c>
      <c r="L47" s="22"/>
      <c r="M47" s="22"/>
      <c r="N47" s="22"/>
      <c r="O47" s="22">
        <v>168510.37</v>
      </c>
      <c r="P47" s="11">
        <f t="shared" si="2"/>
        <v>168510.37</v>
      </c>
    </row>
    <row r="48" spans="1:16" ht="38.25" x14ac:dyDescent="0.2">
      <c r="A48" s="24" t="s">
        <v>85</v>
      </c>
      <c r="B48" s="24" t="s">
        <v>87</v>
      </c>
      <c r="C48" s="26" t="s">
        <v>86</v>
      </c>
      <c r="D48" s="27" t="s">
        <v>88</v>
      </c>
      <c r="E48" s="15"/>
      <c r="F48" s="15"/>
      <c r="G48" s="15"/>
      <c r="H48" s="15"/>
      <c r="I48" s="15"/>
      <c r="J48" s="20"/>
      <c r="K48" s="15"/>
      <c r="L48" s="15"/>
      <c r="M48" s="15"/>
      <c r="N48" s="15"/>
      <c r="O48" s="20"/>
      <c r="P48" s="11">
        <f t="shared" si="2"/>
        <v>0</v>
      </c>
    </row>
    <row r="49" spans="1:17" ht="38.25" x14ac:dyDescent="0.2">
      <c r="A49" s="24">
        <v>1217462</v>
      </c>
      <c r="B49" s="24">
        <v>7462</v>
      </c>
      <c r="C49" s="25" t="s">
        <v>86</v>
      </c>
      <c r="D49" s="22" t="s">
        <v>126</v>
      </c>
      <c r="E49" s="15"/>
      <c r="F49" s="15"/>
      <c r="G49" s="15"/>
      <c r="H49" s="15"/>
      <c r="I49" s="15"/>
      <c r="J49" s="22">
        <v>10000000</v>
      </c>
      <c r="K49" s="22">
        <v>10000000</v>
      </c>
      <c r="L49" s="22"/>
      <c r="M49" s="22"/>
      <c r="N49" s="22"/>
      <c r="O49" s="22">
        <v>10000000</v>
      </c>
      <c r="P49" s="11">
        <f t="shared" si="2"/>
        <v>10000000</v>
      </c>
    </row>
    <row r="50" spans="1:17" x14ac:dyDescent="0.2">
      <c r="A50" s="24" t="s">
        <v>89</v>
      </c>
      <c r="B50" s="24" t="s">
        <v>90</v>
      </c>
      <c r="C50" s="26" t="s">
        <v>46</v>
      </c>
      <c r="D50" s="27" t="s">
        <v>91</v>
      </c>
      <c r="E50" s="15"/>
      <c r="F50" s="15"/>
      <c r="G50" s="15"/>
      <c r="H50" s="15"/>
      <c r="I50" s="15"/>
      <c r="J50" s="22">
        <v>1500000</v>
      </c>
      <c r="K50" s="22">
        <v>1500000</v>
      </c>
      <c r="L50" s="22"/>
      <c r="M50" s="22"/>
      <c r="N50" s="22"/>
      <c r="O50" s="22">
        <v>1500000</v>
      </c>
      <c r="P50" s="11">
        <f t="shared" si="2"/>
        <v>1500000</v>
      </c>
    </row>
    <row r="51" spans="1:17" ht="25.5" x14ac:dyDescent="0.2">
      <c r="A51" s="24">
        <v>1217670</v>
      </c>
      <c r="B51" s="24">
        <v>7670</v>
      </c>
      <c r="C51" s="25" t="s">
        <v>43</v>
      </c>
      <c r="D51" s="22" t="s">
        <v>127</v>
      </c>
      <c r="E51" s="15"/>
      <c r="F51" s="15"/>
      <c r="G51" s="15"/>
      <c r="H51" s="15"/>
      <c r="I51" s="15"/>
      <c r="J51" s="22">
        <v>1357000</v>
      </c>
      <c r="K51" s="22">
        <v>1357000</v>
      </c>
      <c r="L51" s="22"/>
      <c r="M51" s="22"/>
      <c r="N51" s="22"/>
      <c r="O51" s="22">
        <v>357000</v>
      </c>
      <c r="P51" s="11">
        <f t="shared" si="2"/>
        <v>1357000</v>
      </c>
    </row>
    <row r="52" spans="1:17" ht="25.5" x14ac:dyDescent="0.2">
      <c r="A52" s="12" t="s">
        <v>92</v>
      </c>
      <c r="B52" s="12" t="s">
        <v>94</v>
      </c>
      <c r="C52" s="13" t="s">
        <v>93</v>
      </c>
      <c r="D52" s="14" t="s">
        <v>95</v>
      </c>
      <c r="E52" s="15"/>
      <c r="F52" s="15"/>
      <c r="G52" s="15"/>
      <c r="H52" s="15"/>
      <c r="I52" s="15"/>
      <c r="J52" s="22">
        <v>36635</v>
      </c>
      <c r="K52" s="22"/>
      <c r="L52" s="22"/>
      <c r="M52" s="22"/>
      <c r="N52" s="22"/>
      <c r="O52" s="22">
        <v>36635</v>
      </c>
      <c r="P52" s="11">
        <f t="shared" si="2"/>
        <v>36635</v>
      </c>
    </row>
    <row r="53" spans="1:17" ht="25.5" x14ac:dyDescent="0.2">
      <c r="A53" s="7" t="s">
        <v>96</v>
      </c>
      <c r="B53" s="8"/>
      <c r="C53" s="9"/>
      <c r="D53" s="10" t="s">
        <v>112</v>
      </c>
      <c r="E53" s="11">
        <f>E54</f>
        <v>78000</v>
      </c>
      <c r="F53" s="11">
        <f t="shared" ref="F53:O53" si="11">F54</f>
        <v>78000</v>
      </c>
      <c r="G53" s="11">
        <f t="shared" si="11"/>
        <v>0</v>
      </c>
      <c r="H53" s="11">
        <f t="shared" si="11"/>
        <v>0</v>
      </c>
      <c r="I53" s="11">
        <f t="shared" si="11"/>
        <v>0</v>
      </c>
      <c r="J53" s="29">
        <f t="shared" si="11"/>
        <v>0</v>
      </c>
      <c r="K53" s="29">
        <f t="shared" si="11"/>
        <v>0</v>
      </c>
      <c r="L53" s="29">
        <f t="shared" si="11"/>
        <v>0</v>
      </c>
      <c r="M53" s="29">
        <f t="shared" si="11"/>
        <v>0</v>
      </c>
      <c r="N53" s="29">
        <f t="shared" si="11"/>
        <v>0</v>
      </c>
      <c r="O53" s="29">
        <f t="shared" si="11"/>
        <v>0</v>
      </c>
      <c r="P53" s="11">
        <f t="shared" si="2"/>
        <v>78000</v>
      </c>
    </row>
    <row r="54" spans="1:17" x14ac:dyDescent="0.2">
      <c r="A54" s="7" t="s">
        <v>98</v>
      </c>
      <c r="B54" s="8"/>
      <c r="C54" s="9"/>
      <c r="D54" s="10" t="s">
        <v>97</v>
      </c>
      <c r="E54" s="11">
        <f t="shared" ref="E54:O54" si="12">SUM(E55:E55)</f>
        <v>78000</v>
      </c>
      <c r="F54" s="11">
        <f t="shared" si="12"/>
        <v>78000</v>
      </c>
      <c r="G54" s="11">
        <f t="shared" si="12"/>
        <v>0</v>
      </c>
      <c r="H54" s="11">
        <f t="shared" si="12"/>
        <v>0</v>
      </c>
      <c r="I54" s="11">
        <f t="shared" si="12"/>
        <v>0</v>
      </c>
      <c r="J54" s="11">
        <f t="shared" si="12"/>
        <v>0</v>
      </c>
      <c r="K54" s="11">
        <f t="shared" si="12"/>
        <v>0</v>
      </c>
      <c r="L54" s="11">
        <f t="shared" si="12"/>
        <v>0</v>
      </c>
      <c r="M54" s="11">
        <f t="shared" si="12"/>
        <v>0</v>
      </c>
      <c r="N54" s="11">
        <f t="shared" si="12"/>
        <v>0</v>
      </c>
      <c r="O54" s="11">
        <f t="shared" si="12"/>
        <v>0</v>
      </c>
      <c r="P54" s="11">
        <f t="shared" si="2"/>
        <v>78000</v>
      </c>
    </row>
    <row r="55" spans="1:17" ht="38.25" x14ac:dyDescent="0.2">
      <c r="A55" s="12" t="s">
        <v>99</v>
      </c>
      <c r="B55" s="12" t="s">
        <v>21</v>
      </c>
      <c r="C55" s="13" t="s">
        <v>20</v>
      </c>
      <c r="D55" s="14" t="s">
        <v>22</v>
      </c>
      <c r="E55" s="15">
        <v>78000</v>
      </c>
      <c r="F55" s="15">
        <v>78000</v>
      </c>
      <c r="G55" s="15"/>
      <c r="H55" s="15"/>
      <c r="I55" s="15"/>
      <c r="J55" s="15"/>
      <c r="K55" s="15"/>
      <c r="L55" s="15"/>
      <c r="M55" s="15"/>
      <c r="N55" s="15"/>
      <c r="O55" s="15"/>
      <c r="P55" s="11">
        <f t="shared" si="2"/>
        <v>78000</v>
      </c>
    </row>
    <row r="56" spans="1:17" ht="25.5" x14ac:dyDescent="0.2">
      <c r="A56" s="31" t="s">
        <v>100</v>
      </c>
      <c r="B56" s="32"/>
      <c r="C56" s="33"/>
      <c r="D56" s="28" t="s">
        <v>101</v>
      </c>
      <c r="E56" s="29">
        <f>E57</f>
        <v>-17113222</v>
      </c>
      <c r="F56" s="29">
        <f t="shared" ref="F56:O56" si="13">F57</f>
        <v>-17113222</v>
      </c>
      <c r="G56" s="29">
        <f t="shared" si="13"/>
        <v>0</v>
      </c>
      <c r="H56" s="29">
        <f t="shared" si="13"/>
        <v>0</v>
      </c>
      <c r="I56" s="29">
        <f t="shared" si="13"/>
        <v>127000</v>
      </c>
      <c r="J56" s="29">
        <f t="shared" si="13"/>
        <v>127000</v>
      </c>
      <c r="K56" s="29">
        <f t="shared" si="13"/>
        <v>127000</v>
      </c>
      <c r="L56" s="29">
        <f t="shared" si="13"/>
        <v>0</v>
      </c>
      <c r="M56" s="29">
        <f t="shared" si="13"/>
        <v>0</v>
      </c>
      <c r="N56" s="29">
        <f t="shared" si="13"/>
        <v>0</v>
      </c>
      <c r="O56" s="29">
        <f t="shared" si="13"/>
        <v>127000</v>
      </c>
      <c r="P56" s="11">
        <f t="shared" si="2"/>
        <v>-16986222</v>
      </c>
      <c r="Q56" s="30"/>
    </row>
    <row r="57" spans="1:17" x14ac:dyDescent="0.2">
      <c r="A57" s="31" t="s">
        <v>102</v>
      </c>
      <c r="B57" s="32"/>
      <c r="C57" s="33"/>
      <c r="D57" s="29"/>
      <c r="E57" s="29">
        <f t="shared" ref="E57:O57" si="14">SUM(E58:E60)</f>
        <v>-17113222</v>
      </c>
      <c r="F57" s="29">
        <f t="shared" si="14"/>
        <v>-17113222</v>
      </c>
      <c r="G57" s="29">
        <f t="shared" si="14"/>
        <v>0</v>
      </c>
      <c r="H57" s="29">
        <f t="shared" si="14"/>
        <v>0</v>
      </c>
      <c r="I57" s="29">
        <f t="shared" si="14"/>
        <v>127000</v>
      </c>
      <c r="J57" s="29">
        <f t="shared" si="14"/>
        <v>127000</v>
      </c>
      <c r="K57" s="29">
        <f t="shared" si="14"/>
        <v>127000</v>
      </c>
      <c r="L57" s="29">
        <f t="shared" si="14"/>
        <v>0</v>
      </c>
      <c r="M57" s="29">
        <f t="shared" si="14"/>
        <v>0</v>
      </c>
      <c r="N57" s="29">
        <f t="shared" si="14"/>
        <v>0</v>
      </c>
      <c r="O57" s="29">
        <f t="shared" si="14"/>
        <v>127000</v>
      </c>
      <c r="P57" s="11">
        <f t="shared" si="2"/>
        <v>-16986222</v>
      </c>
      <c r="Q57" s="30"/>
    </row>
    <row r="58" spans="1:17" ht="25.5" x14ac:dyDescent="0.2">
      <c r="A58" s="24" t="s">
        <v>103</v>
      </c>
      <c r="B58" s="24" t="s">
        <v>44</v>
      </c>
      <c r="C58" s="26" t="s">
        <v>43</v>
      </c>
      <c r="D58" s="27" t="s">
        <v>45</v>
      </c>
      <c r="E58" s="22">
        <v>-17286222</v>
      </c>
      <c r="F58" s="22">
        <v>-17286222</v>
      </c>
      <c r="G58" s="22"/>
      <c r="H58" s="22"/>
      <c r="I58" s="22"/>
      <c r="J58" s="22"/>
      <c r="K58" s="22"/>
      <c r="L58" s="22"/>
      <c r="M58" s="22"/>
      <c r="N58" s="22"/>
      <c r="O58" s="22"/>
      <c r="P58" s="11">
        <f t="shared" si="2"/>
        <v>-17286222</v>
      </c>
      <c r="Q58" s="30"/>
    </row>
    <row r="59" spans="1:17" x14ac:dyDescent="0.2">
      <c r="A59" s="24" t="s">
        <v>104</v>
      </c>
      <c r="B59" s="24" t="s">
        <v>105</v>
      </c>
      <c r="C59" s="26" t="s">
        <v>24</v>
      </c>
      <c r="D59" s="27" t="s">
        <v>106</v>
      </c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11">
        <f t="shared" si="2"/>
        <v>0</v>
      </c>
      <c r="Q59" s="30"/>
    </row>
    <row r="60" spans="1:17" ht="38.25" x14ac:dyDescent="0.2">
      <c r="A60" s="24">
        <v>3719800</v>
      </c>
      <c r="B60" s="24">
        <v>9800</v>
      </c>
      <c r="C60" s="25" t="s">
        <v>25</v>
      </c>
      <c r="D60" s="22" t="s">
        <v>128</v>
      </c>
      <c r="E60" s="22">
        <v>173000</v>
      </c>
      <c r="F60" s="22">
        <v>173000</v>
      </c>
      <c r="G60" s="22"/>
      <c r="H60" s="22"/>
      <c r="I60" s="22">
        <v>127000</v>
      </c>
      <c r="J60" s="22">
        <v>127000</v>
      </c>
      <c r="K60" s="22">
        <v>127000</v>
      </c>
      <c r="L60" s="22"/>
      <c r="M60" s="22"/>
      <c r="N60" s="22"/>
      <c r="O60" s="22">
        <v>127000</v>
      </c>
      <c r="P60" s="11">
        <f t="shared" si="2"/>
        <v>300000</v>
      </c>
      <c r="Q60" s="30"/>
    </row>
    <row r="61" spans="1:17" x14ac:dyDescent="0.2">
      <c r="A61" s="32" t="s">
        <v>107</v>
      </c>
      <c r="B61" s="32" t="s">
        <v>107</v>
      </c>
      <c r="C61" s="33" t="s">
        <v>107</v>
      </c>
      <c r="D61" s="29" t="s">
        <v>108</v>
      </c>
      <c r="E61" s="29">
        <f t="shared" ref="E61:O61" si="15">E14+E25+E34+E39+E43+E53+E56</f>
        <v>-15520412</v>
      </c>
      <c r="F61" s="29">
        <f t="shared" si="15"/>
        <v>-15520412</v>
      </c>
      <c r="G61" s="29">
        <f t="shared" si="15"/>
        <v>0</v>
      </c>
      <c r="H61" s="29">
        <f t="shared" si="15"/>
        <v>266600</v>
      </c>
      <c r="I61" s="29">
        <f t="shared" si="15"/>
        <v>127000</v>
      </c>
      <c r="J61" s="29">
        <f t="shared" si="15"/>
        <v>47232657.369999997</v>
      </c>
      <c r="K61" s="29">
        <f t="shared" si="15"/>
        <v>47196022.369999997</v>
      </c>
      <c r="L61" s="29">
        <f t="shared" si="15"/>
        <v>0</v>
      </c>
      <c r="M61" s="29">
        <f t="shared" si="15"/>
        <v>0</v>
      </c>
      <c r="N61" s="29">
        <f t="shared" si="15"/>
        <v>0</v>
      </c>
      <c r="O61" s="29">
        <f t="shared" si="15"/>
        <v>46232657.369999997</v>
      </c>
      <c r="P61" s="11">
        <f t="shared" si="2"/>
        <v>31712245.369999997</v>
      </c>
      <c r="Q61" s="30"/>
    </row>
    <row r="62" spans="1:17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0"/>
    </row>
    <row r="63" spans="1:17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0"/>
    </row>
    <row r="64" spans="1:17" ht="45.75" customHeight="1" x14ac:dyDescent="0.2">
      <c r="B64" s="46" t="s">
        <v>136</v>
      </c>
      <c r="C64" s="46"/>
      <c r="D64" s="46"/>
      <c r="F64" s="23" t="s">
        <v>135</v>
      </c>
      <c r="I64" s="16"/>
    </row>
    <row r="66" spans="2:18" ht="34.5" customHeight="1" x14ac:dyDescent="0.2">
      <c r="B66" s="47"/>
      <c r="C66" s="47"/>
      <c r="D66" s="47"/>
      <c r="E66" s="47"/>
      <c r="F66" s="47"/>
      <c r="G66" s="47"/>
      <c r="H66" s="47"/>
      <c r="I66" s="47"/>
      <c r="J66" s="47"/>
      <c r="K66" s="47"/>
    </row>
    <row r="67" spans="2:18" x14ac:dyDescent="0.2"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17"/>
      <c r="M67" s="17"/>
      <c r="N67" s="17"/>
      <c r="O67" s="17"/>
      <c r="P67" s="17"/>
      <c r="Q67" s="18"/>
      <c r="R67" s="18"/>
    </row>
    <row r="68" spans="2:18" x14ac:dyDescent="0.2"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8"/>
      <c r="R68" s="18"/>
    </row>
    <row r="69" spans="2:18" x14ac:dyDescent="0.2"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8"/>
      <c r="R69" s="18"/>
    </row>
    <row r="70" spans="2:18" x14ac:dyDescent="0.2"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/>
      <c r="R70" s="18"/>
    </row>
    <row r="71" spans="2:18" x14ac:dyDescent="0.2"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8"/>
      <c r="R71" s="18"/>
    </row>
    <row r="72" spans="2:18" x14ac:dyDescent="0.2"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/>
      <c r="R72" s="18"/>
    </row>
  </sheetData>
  <mergeCells count="24">
    <mergeCell ref="B66:K67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64:D6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24.03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Наталка</cp:lastModifiedBy>
  <cp:lastPrinted>2022-01-10T08:16:58Z</cp:lastPrinted>
  <dcterms:created xsi:type="dcterms:W3CDTF">2021-11-16T08:44:26Z</dcterms:created>
  <dcterms:modified xsi:type="dcterms:W3CDTF">2022-03-30T10:17:34Z</dcterms:modified>
</cp:coreProperties>
</file>