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Дод.3 Річний план (2)" sheetId="4" r:id="rId1"/>
    <sheet name="Лист1" sheetId="1" r:id="rId2"/>
    <sheet name="Лист2" sheetId="2" r:id="rId3"/>
    <sheet name="Лист3" sheetId="3" r:id="rId4"/>
  </sheets>
  <definedNames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</definedNames>
  <calcPr calcId="162913"/>
</workbook>
</file>

<file path=xl/calcChain.xml><?xml version="1.0" encoding="utf-8"?>
<calcChain xmlns="http://schemas.openxmlformats.org/spreadsheetml/2006/main">
  <c r="I47" i="4" l="1"/>
  <c r="I44" i="4" s="1"/>
  <c r="I52" i="4" s="1"/>
  <c r="J34" i="4" s="1"/>
  <c r="H47" i="4"/>
  <c r="G47" i="4"/>
  <c r="F47" i="4"/>
  <c r="E47" i="4"/>
  <c r="C47" i="4"/>
  <c r="C44" i="4" s="1"/>
  <c r="C52" i="4" s="1"/>
  <c r="H44" i="4"/>
  <c r="H52" i="4" s="1"/>
  <c r="G44" i="4"/>
  <c r="G52" i="4" s="1"/>
  <c r="F44" i="4"/>
  <c r="F52" i="4" s="1"/>
  <c r="E44" i="4"/>
  <c r="E52" i="4" s="1"/>
  <c r="D44" i="4"/>
  <c r="D52" i="4" s="1"/>
  <c r="I41" i="4"/>
  <c r="D41" i="4"/>
  <c r="C41" i="4"/>
  <c r="I35" i="4"/>
  <c r="I32" i="4" s="1"/>
  <c r="I40" i="4" s="1"/>
  <c r="J25" i="4" s="1"/>
  <c r="K25" i="4" s="1"/>
  <c r="H35" i="4"/>
  <c r="G35" i="4"/>
  <c r="G32" i="4" s="1"/>
  <c r="G40" i="4" s="1"/>
  <c r="F35" i="4"/>
  <c r="E35" i="4"/>
  <c r="E32" i="4" s="1"/>
  <c r="E40" i="4" s="1"/>
  <c r="D35" i="4"/>
  <c r="C35" i="4"/>
  <c r="C32" i="4" s="1"/>
  <c r="C40" i="4" s="1"/>
  <c r="H32" i="4"/>
  <c r="H40" i="4" s="1"/>
  <c r="F32" i="4"/>
  <c r="F40" i="4" s="1"/>
  <c r="D32" i="4"/>
  <c r="D40" i="4" s="1"/>
  <c r="J22" i="4"/>
  <c r="H22" i="4"/>
  <c r="G22" i="4"/>
  <c r="G20" i="4" s="1"/>
  <c r="F22" i="4"/>
  <c r="H20" i="4"/>
  <c r="F20" i="4"/>
  <c r="E20" i="4"/>
  <c r="I28" i="4" l="1"/>
  <c r="K30" i="4" l="1"/>
  <c r="I22" i="4"/>
  <c r="I20" i="4" s="1"/>
  <c r="J30" i="4"/>
</calcChain>
</file>

<file path=xl/sharedStrings.xml><?xml version="1.0" encoding="utf-8"?>
<sst xmlns="http://schemas.openxmlformats.org/spreadsheetml/2006/main" count="111" uniqueCount="104">
  <si>
    <t>Додаток 3</t>
  </si>
  <si>
    <t>до Процедури встановлення тарифів на централізоване водопостачання та централізоване водовідведення (пункт 2.2)</t>
  </si>
  <si>
    <t>(у редакції постанови НКРЕКП від 17.06.2020 №1118)</t>
  </si>
  <si>
    <t>ПОГОДЖЕНО:</t>
  </si>
  <si>
    <t>органом місцевого самоврядування</t>
  </si>
  <si>
    <t>(місцевим органом виконавчої влади)</t>
  </si>
  <si>
    <t xml:space="preserve">                                                              </t>
  </si>
  <si>
    <t>РІЧНИЙ ПЛАН</t>
  </si>
  <si>
    <r>
      <rPr>
        <b/>
        <sz val="12"/>
        <rFont val="Times New Roman"/>
        <family val="1"/>
        <charset val="204"/>
      </rPr>
      <t>ліцензованої діяльності з централізованого водопостачання та централізованого водовідведення</t>
    </r>
    <r>
      <rPr>
        <b/>
        <sz val="13"/>
        <rFont val="Times New Roman"/>
        <family val="1"/>
        <charset val="204"/>
      </rPr>
      <t xml:space="preserve">                        _</t>
    </r>
    <r>
      <rPr>
        <b/>
        <u/>
        <sz val="13"/>
        <rFont val="Times New Roman"/>
        <family val="1"/>
        <charset val="204"/>
      </rPr>
      <t>КП " Дрогобичводоканал" ДМР</t>
    </r>
    <r>
      <rPr>
        <b/>
        <sz val="13"/>
        <rFont val="Times New Roman"/>
        <family val="1"/>
        <charset val="204"/>
      </rPr>
      <t xml:space="preserve">_ </t>
    </r>
  </si>
  <si>
    <t xml:space="preserve">                                                                                                         (найменування ліцензіата)</t>
  </si>
  <si>
    <t>на 12 місяців з 1 січня 2023 року</t>
  </si>
  <si>
    <t>№ з/п</t>
  </si>
  <si>
    <t>Показники</t>
  </si>
  <si>
    <t>Значення, тис. куб. м</t>
  </si>
  <si>
    <t xml:space="preserve">фактично </t>
  </si>
  <si>
    <t>передба чено чинним тарифом</t>
  </si>
  <si>
    <r>
      <t xml:space="preserve">плановий період </t>
    </r>
    <r>
      <rPr>
        <u/>
        <sz val="10"/>
        <rFont val="Times New Roman"/>
        <family val="1"/>
        <charset val="204"/>
      </rPr>
      <t>2023 рік</t>
    </r>
  </si>
  <si>
    <r>
      <t xml:space="preserve"> </t>
    </r>
    <r>
      <rPr>
        <u/>
        <sz val="10"/>
        <rFont val="Times New Roman"/>
        <family val="1"/>
        <charset val="204"/>
      </rPr>
      <t xml:space="preserve"> 2017</t>
    </r>
    <r>
      <rPr>
        <sz val="10"/>
        <rFont val="Times New Roman"/>
        <family val="1"/>
        <charset val="204"/>
      </rPr>
      <t xml:space="preserve">
 рік</t>
    </r>
  </si>
  <si>
    <r>
      <t xml:space="preserve"> </t>
    </r>
    <r>
      <rPr>
        <u/>
        <sz val="10"/>
        <rFont val="Times New Roman"/>
        <family val="1"/>
        <charset val="204"/>
      </rPr>
      <t xml:space="preserve"> 2018</t>
    </r>
    <r>
      <rPr>
        <sz val="10"/>
        <rFont val="Times New Roman"/>
        <family val="1"/>
        <charset val="204"/>
      </rPr>
      <t xml:space="preserve"> рік</t>
    </r>
  </si>
  <si>
    <r>
      <rPr>
        <u/>
        <sz val="10"/>
        <rFont val="Times New Roman"/>
        <family val="1"/>
        <charset val="204"/>
      </rPr>
      <t>2019</t>
    </r>
    <r>
      <rPr>
        <sz val="10"/>
        <rFont val="Times New Roman"/>
        <family val="1"/>
        <charset val="204"/>
      </rPr>
      <t xml:space="preserve">   рік</t>
    </r>
  </si>
  <si>
    <r>
      <rPr>
        <u/>
        <sz val="10"/>
        <rFont val="Times New Roman"/>
        <family val="1"/>
        <charset val="204"/>
      </rPr>
      <t>2020</t>
    </r>
    <r>
      <rPr>
        <sz val="10"/>
        <rFont val="Times New Roman"/>
        <family val="1"/>
        <charset val="204"/>
      </rPr>
      <t xml:space="preserve">   рік</t>
    </r>
  </si>
  <si>
    <r>
      <t xml:space="preserve">звітний період </t>
    </r>
    <r>
      <rPr>
        <sz val="8"/>
        <rFont val="Times New Roman"/>
        <family val="1"/>
        <charset val="204"/>
      </rPr>
      <t xml:space="preserve">
</t>
    </r>
    <r>
      <rPr>
        <b/>
        <u/>
        <sz val="8"/>
        <rFont val="Times New Roman"/>
        <family val="1"/>
        <charset val="204"/>
      </rPr>
      <t>2021</t>
    </r>
    <r>
      <rPr>
        <u/>
        <sz val="8"/>
        <rFont val="Times New Roman"/>
        <family val="1"/>
        <charset val="204"/>
      </rPr>
      <t xml:space="preserve"> рік</t>
    </r>
  </si>
  <si>
    <t>А</t>
  </si>
  <si>
    <t>Б</t>
  </si>
  <si>
    <t>1</t>
  </si>
  <si>
    <t>Обсяг І підйому води, усього, у т.ч.:</t>
  </si>
  <si>
    <t>ВОДА</t>
  </si>
  <si>
    <t>1.1</t>
  </si>
  <si>
    <t>поверхневий водозабір</t>
  </si>
  <si>
    <t>всі витрати та втрати</t>
  </si>
  <si>
    <t>1.2</t>
  </si>
  <si>
    <t>підземний водозабір</t>
  </si>
  <si>
    <t>1.3</t>
  </si>
  <si>
    <t>вода, придбана до II підйому (що не відповідає нормативній якості питної води)</t>
  </si>
  <si>
    <t>2</t>
  </si>
  <si>
    <t>Витрати води на технологічні потреби до ІІ  підйому</t>
  </si>
  <si>
    <t>коефіцфєнт співвідношення опта до реалізації</t>
  </si>
  <si>
    <t>3</t>
  </si>
  <si>
    <t>Втрати води  до ІІ підйому</t>
  </si>
  <si>
    <t>4</t>
  </si>
  <si>
    <t>Обсяг реалізації води до ІІ  підйому (що не відповідає нормативній якості питної води)</t>
  </si>
  <si>
    <t>5</t>
  </si>
  <si>
    <t>Обсяг води для здійснення іншого виду діяльності, окрім централізованого водопостачання, що не відповідає нормативній якості питної води</t>
  </si>
  <si>
    <t>6</t>
  </si>
  <si>
    <t>Подано води в мережу (ІІ підйом), усього, у т.ч.:</t>
  </si>
  <si>
    <t>рядок39 кол.1 в дод.4.1</t>
  </si>
  <si>
    <t>6.1</t>
  </si>
  <si>
    <t>придбана питна вода</t>
  </si>
  <si>
    <t>7</t>
  </si>
  <si>
    <t>Витрати питної води після ІІ підйому</t>
  </si>
  <si>
    <t>8</t>
  </si>
  <si>
    <t>Втрати питної води після ІІ підйому</t>
  </si>
  <si>
    <t>9</t>
  </si>
  <si>
    <t>Обсяг реалізації послуг централізованого водопостачання,  усього, у т.ч.:</t>
  </si>
  <si>
    <t>СТОКИ</t>
  </si>
  <si>
    <t>9.1</t>
  </si>
  <si>
    <t>споживачам, які є суб'єктами господарювання у сфері централізованого водопостачання та/або централізованого водовідведення</t>
  </si>
  <si>
    <t>9.2</t>
  </si>
  <si>
    <t>населенню (індивідуальні житлові будинки)</t>
  </si>
  <si>
    <t>9.3</t>
  </si>
  <si>
    <t>споживачам у багатоквартирних будинках, усього, у т.ч.:</t>
  </si>
  <si>
    <t>9.3.1</t>
  </si>
  <si>
    <t>за колективними договорами</t>
  </si>
  <si>
    <t>9.3.2</t>
  </si>
  <si>
    <t>за індивідуальними договорами</t>
  </si>
  <si>
    <t>9.4</t>
  </si>
  <si>
    <t>іншим споживачам (окрім обсягів у багатоквартирних будинках)</t>
  </si>
  <si>
    <t>10</t>
  </si>
  <si>
    <t>Обсяг водопостачання для здійснення інших видів діяльності ліцензіата (окрім централізованого водопостачання)</t>
  </si>
  <si>
    <t>11</t>
  </si>
  <si>
    <t>Загальний обсяг водопостачання</t>
  </si>
  <si>
    <t>12</t>
  </si>
  <si>
    <t>Обсяг пропуску стічних вод  через очисні споруди, усього у т.ч.</t>
  </si>
  <si>
    <t>12.1</t>
  </si>
  <si>
    <t>обсяг пропуску стічних вод через власні очисні споруди</t>
  </si>
  <si>
    <t>12.2</t>
  </si>
  <si>
    <t>обсяг пропуску стічних вод через очисні споруди інших суб'єктів господарювання</t>
  </si>
  <si>
    <t>13</t>
  </si>
  <si>
    <t>Обсяг реалізації централізованого водовідведення, усього, у т. ч.</t>
  </si>
  <si>
    <t>13.1</t>
  </si>
  <si>
    <t>13.2</t>
  </si>
  <si>
    <t>населенню (на випуск з індивідуальних  житлових будинків)</t>
  </si>
  <si>
    <t>13.3</t>
  </si>
  <si>
    <t>13.3.1</t>
  </si>
  <si>
    <t>13.3.2</t>
  </si>
  <si>
    <t>13.4</t>
  </si>
  <si>
    <t>14</t>
  </si>
  <si>
    <t>Обсяг стічних вод від здійснення іншого виду діяльності (окрім централізованого водовідведення)</t>
  </si>
  <si>
    <t>Загальний обсяг водовідведення</t>
  </si>
  <si>
    <r>
      <t xml:space="preserve">
Керівник                                     </t>
    </r>
    <r>
      <rPr>
        <u/>
        <sz val="10"/>
        <rFont val="Times New Roman"/>
        <family val="1"/>
        <charset val="204"/>
      </rPr>
      <t xml:space="preserve">                         .</t>
    </r>
  </si>
  <si>
    <t>Роман ШАГАЛА</t>
  </si>
  <si>
    <r>
      <t xml:space="preserve">                                             </t>
    </r>
    <r>
      <rPr>
        <sz val="8"/>
        <rFont val="Times New Roman"/>
        <family val="1"/>
        <charset val="204"/>
      </rPr>
      <t>(підпис керівника)</t>
    </r>
  </si>
  <si>
    <t>(ініціали, прізвище)</t>
  </si>
  <si>
    <t>Головний бухгалтер                  _______________</t>
  </si>
  <si>
    <t>Сергій КАЛАНДАРІШВІЛІ</t>
  </si>
  <si>
    <r>
      <t xml:space="preserve">                                      </t>
    </r>
    <r>
      <rPr>
        <sz val="8"/>
        <rFont val="Times New Roman"/>
        <family val="1"/>
        <charset val="204"/>
      </rPr>
      <t>(підпис головного бухгалтера)</t>
    </r>
  </si>
  <si>
    <r>
      <t xml:space="preserve">Виконавець                                </t>
    </r>
    <r>
      <rPr>
        <u/>
        <sz val="10"/>
        <rFont val="Times New Roman"/>
        <family val="1"/>
        <charset val="204"/>
      </rPr>
      <t xml:space="preserve">                               </t>
    </r>
    <r>
      <rPr>
        <u/>
        <sz val="8"/>
        <rFont val="Times New Roman"/>
        <family val="1"/>
        <charset val="204"/>
      </rPr>
      <t>.</t>
    </r>
  </si>
  <si>
    <r>
      <rPr>
        <sz val="10"/>
        <rFont val="Times New Roman"/>
        <family val="1"/>
        <charset val="204"/>
      </rPr>
      <t xml:space="preserve">           </t>
    </r>
    <r>
      <rPr>
        <u/>
        <sz val="10"/>
        <rFont val="Times New Roman"/>
        <family val="1"/>
        <charset val="204"/>
      </rPr>
      <t xml:space="preserve">   Любов Городник</t>
    </r>
  </si>
  <si>
    <t>(03244) 5-14-79</t>
  </si>
  <si>
    <t>drohvoda@mail.lviv.ua</t>
  </si>
  <si>
    <t xml:space="preserve">                                                         (підпис виконавця)</t>
  </si>
  <si>
    <t xml:space="preserve">               (ініціали, прізвище)</t>
  </si>
  <si>
    <t>номер телефону вик.
виконавця</t>
  </si>
  <si>
    <t>електронна адреса вик.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</si>
</sst>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00%"/>
    <numFmt numFmtId="166" formatCode="#,##0.00000"/>
    <numFmt numFmtId="167" formatCode="#,##0.0000"/>
    <numFmt numFmtId="168" formatCode="0.0000"/>
    <numFmt numFmtId="169" formatCode="_(* #,##0.00_);_(* \(#,##0.00\);_(* &quot;-&quot;??_);_(@_)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rgb="FFFFFFFF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CC0000"/>
      <name val="Arial"/>
      <family val="2"/>
      <charset val="204"/>
    </font>
    <font>
      <b/>
      <sz val="10"/>
      <color rgb="FFFFFFFF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Arial Cyr"/>
      <charset val="204"/>
    </font>
    <font>
      <i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0"/>
      <color rgb="FF0000EE"/>
      <name val="Arial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2060"/>
      </patternFill>
    </fill>
    <fill>
      <patternFill patternType="solid">
        <fgColor rgb="FF808080"/>
        <bgColor rgb="FF7F7F7F"/>
      </patternFill>
    </fill>
    <fill>
      <patternFill patternType="solid">
        <fgColor rgb="FFDDDDDD"/>
        <bgColor rgb="FFF2F2F2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dashed">
        <color indexed="63"/>
      </left>
      <right style="dashed">
        <color indexed="63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58">
    <xf numFmtId="0" fontId="0" fillId="0" borderId="0"/>
    <xf numFmtId="0" fontId="2" fillId="0" borderId="0"/>
    <xf numFmtId="0" fontId="20" fillId="2" borderId="0" applyBorder="0" applyProtection="0"/>
    <xf numFmtId="0" fontId="21" fillId="0" borderId="0" applyBorder="0" applyProtection="0"/>
    <xf numFmtId="0" fontId="20" fillId="3" borderId="0" applyBorder="0" applyProtection="0"/>
    <xf numFmtId="0" fontId="21" fillId="4" borderId="0" applyBorder="0" applyProtection="0"/>
    <xf numFmtId="0" fontId="22" fillId="5" borderId="0" applyBorder="0" applyProtection="0"/>
    <xf numFmtId="0" fontId="23" fillId="6" borderId="0" applyBorder="0" applyProtection="0"/>
    <xf numFmtId="0" fontId="24" fillId="0" borderId="0"/>
    <xf numFmtId="9" fontId="25" fillId="0" borderId="0"/>
    <xf numFmtId="0" fontId="26" fillId="0" borderId="0" applyBorder="0" applyProtection="0"/>
    <xf numFmtId="0" fontId="27" fillId="7" borderId="0" applyBorder="0" applyProtection="0"/>
    <xf numFmtId="0" fontId="28" fillId="0" borderId="0" applyBorder="0" applyProtection="0"/>
    <xf numFmtId="0" fontId="29" fillId="0" borderId="0" applyBorder="0" applyProtection="0"/>
    <xf numFmtId="0" fontId="30" fillId="0" borderId="0" applyBorder="0" applyProtection="0"/>
    <xf numFmtId="0" fontId="31" fillId="0" borderId="0"/>
    <xf numFmtId="1" fontId="32" fillId="0" borderId="8">
      <alignment horizontal="left"/>
    </xf>
    <xf numFmtId="2" fontId="32" fillId="0" borderId="8">
      <alignment horizontal="right"/>
    </xf>
    <xf numFmtId="1" fontId="32" fillId="0" borderId="8">
      <alignment horizontal="left"/>
    </xf>
    <xf numFmtId="0" fontId="33" fillId="8" borderId="0" applyBorder="0" applyProtection="0"/>
    <xf numFmtId="0" fontId="34" fillId="8" borderId="9" applyProtection="0"/>
    <xf numFmtId="0" fontId="7" fillId="0" borderId="0" applyBorder="0" applyProtection="0"/>
    <xf numFmtId="0" fontId="7" fillId="0" borderId="0" applyBorder="0" applyProtection="0"/>
    <xf numFmtId="0" fontId="22" fillId="0" borderId="0" applyBorder="0" applyProtection="0"/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1" fillId="0" borderId="0"/>
    <xf numFmtId="0" fontId="3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38" fillId="0" borderId="0"/>
    <xf numFmtId="0" fontId="7" fillId="0" borderId="0"/>
    <xf numFmtId="0" fontId="39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>
      <alignment horizontal="left" indent="15"/>
    </xf>
    <xf numFmtId="0" fontId="2" fillId="0" borderId="0" xfId="1"/>
    <xf numFmtId="0" fontId="3" fillId="0" borderId="0" xfId="1" applyFont="1" applyAlignment="1">
      <alignment horizontal="justify"/>
    </xf>
    <xf numFmtId="0" fontId="4" fillId="0" borderId="0" xfId="1" applyFont="1" applyAlignment="1">
      <alignment horizontal="left" indent="15"/>
    </xf>
    <xf numFmtId="0" fontId="6" fillId="0" borderId="0" xfId="1" applyFont="1"/>
    <xf numFmtId="0" fontId="7" fillId="0" borderId="0" xfId="1" applyFont="1"/>
    <xf numFmtId="0" fontId="4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3" fillId="0" borderId="1" xfId="1" applyFont="1" applyBorder="1" applyAlignment="1">
      <alignment horizontal="center"/>
    </xf>
    <xf numFmtId="0" fontId="8" fillId="0" borderId="3" xfId="1" applyFont="1" applyBorder="1" applyAlignment="1">
      <alignment horizontal="center" wrapText="1"/>
    </xf>
    <xf numFmtId="0" fontId="8" fillId="0" borderId="5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 wrapText="1"/>
    </xf>
    <xf numFmtId="49" fontId="8" fillId="0" borderId="2" xfId="1" applyNumberFormat="1" applyFont="1" applyBorder="1" applyAlignment="1">
      <alignment wrapText="1"/>
    </xf>
    <xf numFmtId="0" fontId="8" fillId="0" borderId="2" xfId="1" applyFont="1" applyBorder="1" applyAlignment="1">
      <alignment wrapText="1"/>
    </xf>
    <xf numFmtId="2" fontId="8" fillId="0" borderId="2" xfId="1" applyNumberFormat="1" applyFont="1" applyFill="1" applyBorder="1" applyAlignment="1">
      <alignment horizontal="center" wrapText="1"/>
    </xf>
    <xf numFmtId="1" fontId="8" fillId="0" borderId="2" xfId="1" applyNumberFormat="1" applyFont="1" applyFill="1" applyBorder="1" applyAlignment="1">
      <alignment horizontal="center" wrapText="1"/>
    </xf>
    <xf numFmtId="164" fontId="2" fillId="0" borderId="6" xfId="1" applyNumberFormat="1" applyBorder="1" applyAlignment="1">
      <alignment vertical="center" wrapText="1"/>
    </xf>
    <xf numFmtId="164" fontId="2" fillId="0" borderId="0" xfId="1" applyNumberFormat="1" applyBorder="1" applyAlignment="1">
      <alignment vertical="center" wrapText="1"/>
    </xf>
    <xf numFmtId="166" fontId="2" fillId="0" borderId="6" xfId="1" applyNumberFormat="1" applyBorder="1" applyAlignment="1">
      <alignment vertical="center" wrapText="1"/>
    </xf>
    <xf numFmtId="167" fontId="2" fillId="0" borderId="0" xfId="1" applyNumberFormat="1" applyBorder="1" applyAlignment="1">
      <alignment vertical="center" wrapText="1"/>
    </xf>
    <xf numFmtId="2" fontId="2" fillId="0" borderId="0" xfId="1" applyNumberFormat="1"/>
    <xf numFmtId="0" fontId="2" fillId="0" borderId="6" xfId="1" applyBorder="1" applyAlignment="1">
      <alignment vertical="center" wrapText="1"/>
    </xf>
    <xf numFmtId="0" fontId="2" fillId="0" borderId="0" xfId="1" applyBorder="1" applyAlignment="1">
      <alignment vertical="center" wrapText="1"/>
    </xf>
    <xf numFmtId="165" fontId="2" fillId="0" borderId="6" xfId="1" applyNumberFormat="1" applyBorder="1" applyAlignment="1">
      <alignment vertical="center" wrapText="1"/>
    </xf>
    <xf numFmtId="165" fontId="2" fillId="0" borderId="0" xfId="1" applyNumberFormat="1" applyBorder="1" applyAlignment="1">
      <alignment vertical="center" wrapText="1"/>
    </xf>
    <xf numFmtId="168" fontId="2" fillId="0" borderId="6" xfId="1" applyNumberFormat="1" applyBorder="1" applyAlignment="1">
      <alignment vertical="center"/>
    </xf>
    <xf numFmtId="168" fontId="2" fillId="0" borderId="0" xfId="1" applyNumberFormat="1" applyBorder="1" applyAlignment="1">
      <alignment vertical="center"/>
    </xf>
    <xf numFmtId="0" fontId="2" fillId="0" borderId="0" xfId="1" applyBorder="1" applyAlignment="1">
      <alignment vertical="center"/>
    </xf>
    <xf numFmtId="2" fontId="18" fillId="0" borderId="2" xfId="1" applyNumberFormat="1" applyFont="1" applyFill="1" applyBorder="1" applyAlignment="1">
      <alignment horizontal="center" wrapText="1"/>
    </xf>
    <xf numFmtId="0" fontId="8" fillId="0" borderId="2" xfId="1" applyFont="1" applyBorder="1" applyAlignment="1">
      <alignment horizontal="left"/>
    </xf>
    <xf numFmtId="0" fontId="8" fillId="0" borderId="2" xfId="1" applyFont="1" applyBorder="1"/>
    <xf numFmtId="2" fontId="8" fillId="0" borderId="2" xfId="1" applyNumberFormat="1" applyFont="1" applyFill="1" applyBorder="1" applyAlignment="1">
      <alignment horizontal="center"/>
    </xf>
    <xf numFmtId="0" fontId="19" fillId="0" borderId="0" xfId="1" applyFont="1"/>
    <xf numFmtId="0" fontId="19" fillId="0" borderId="7" xfId="1" applyFont="1" applyBorder="1" applyAlignment="1"/>
    <xf numFmtId="0" fontId="3" fillId="0" borderId="0" xfId="1" applyFont="1"/>
    <xf numFmtId="0" fontId="5" fillId="0" borderId="0" xfId="1" applyFont="1" applyAlignment="1"/>
    <xf numFmtId="0" fontId="5" fillId="0" borderId="0" xfId="1" applyFont="1"/>
    <xf numFmtId="0" fontId="5" fillId="0" borderId="0" xfId="1" applyFont="1"/>
    <xf numFmtId="0" fontId="5" fillId="0" borderId="0" xfId="1" applyFont="1" applyAlignment="1">
      <alignment wrapText="1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4" fillId="0" borderId="0" xfId="1" applyFont="1" applyAlignment="1">
      <alignment horizontal="left"/>
    </xf>
    <xf numFmtId="0" fontId="8" fillId="0" borderId="0" xfId="1" applyFont="1" applyAlignment="1"/>
    <xf numFmtId="0" fontId="14" fillId="0" borderId="0" xfId="1" applyFont="1"/>
    <xf numFmtId="0" fontId="16" fillId="0" borderId="0" xfId="1" applyFont="1"/>
    <xf numFmtId="0" fontId="2" fillId="0" borderId="6" xfId="1" applyBorder="1" applyAlignment="1">
      <alignment vertical="center"/>
    </xf>
    <xf numFmtId="0" fontId="2" fillId="0" borderId="0" xfId="1" applyBorder="1" applyAlignment="1">
      <alignment vertical="center"/>
    </xf>
    <xf numFmtId="0" fontId="17" fillId="0" borderId="6" xfId="1" applyFont="1" applyBorder="1" applyAlignment="1">
      <alignment vertical="center" wrapText="1"/>
    </xf>
    <xf numFmtId="0" fontId="17" fillId="0" borderId="0" xfId="1" applyFont="1" applyBorder="1" applyAlignment="1">
      <alignment vertical="center" wrapText="1"/>
    </xf>
    <xf numFmtId="0" fontId="8" fillId="0" borderId="7" xfId="1" applyFont="1" applyBorder="1" applyAlignment="1">
      <alignment wrapText="1"/>
    </xf>
    <xf numFmtId="0" fontId="14" fillId="0" borderId="0" xfId="1" applyFont="1" applyAlignment="1">
      <alignment horizontal="center"/>
    </xf>
    <xf numFmtId="164" fontId="2" fillId="0" borderId="6" xfId="1" applyNumberFormat="1" applyBorder="1" applyAlignment="1">
      <alignment vertical="center" wrapText="1"/>
    </xf>
    <xf numFmtId="164" fontId="2" fillId="0" borderId="0" xfId="1" applyNumberFormat="1" applyBorder="1" applyAlignment="1">
      <alignment vertical="center" wrapText="1"/>
    </xf>
    <xf numFmtId="165" fontId="2" fillId="0" borderId="6" xfId="1" applyNumberFormat="1" applyBorder="1" applyAlignment="1">
      <alignment vertical="center" wrapText="1"/>
    </xf>
    <xf numFmtId="165" fontId="2" fillId="0" borderId="0" xfId="1" applyNumberForma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2" fillId="0" borderId="0" xfId="1" applyBorder="1" applyAlignment="1">
      <alignment vertical="center" wrapText="1"/>
    </xf>
    <xf numFmtId="0" fontId="10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 wrapText="1"/>
    </xf>
    <xf numFmtId="0" fontId="8" fillId="0" borderId="2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8" fillId="0" borderId="5" xfId="1" applyFont="1" applyBorder="1" applyAlignment="1">
      <alignment horizont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/>
    </xf>
  </cellXfs>
  <cellStyles count="58">
    <cellStyle name="Accent 1 14" xfId="2"/>
    <cellStyle name="Accent 13" xfId="3"/>
    <cellStyle name="Accent 2 15" xfId="4"/>
    <cellStyle name="Accent 3 16" xfId="5"/>
    <cellStyle name="Bad 10" xfId="6"/>
    <cellStyle name="Error 12" xfId="7"/>
    <cellStyle name="Excel Built-in Normal" xfId="8"/>
    <cellStyle name="Excel_BuiltIn_Percent" xfId="9"/>
    <cellStyle name="Footnote 5" xfId="10"/>
    <cellStyle name="Good 8" xfId="11"/>
    <cellStyle name="Heading 1 1" xfId="12"/>
    <cellStyle name="Heading 2 2" xfId="13"/>
    <cellStyle name="Hyperlink 6" xfId="14"/>
    <cellStyle name="Iau?iue" xfId="15"/>
    <cellStyle name="ItemName" xfId="16"/>
    <cellStyle name="ItemPrice" xfId="17"/>
    <cellStyle name="ItemPrim" xfId="18"/>
    <cellStyle name="Neutral 9" xfId="19"/>
    <cellStyle name="Note 4" xfId="20"/>
    <cellStyle name="Status 7" xfId="21"/>
    <cellStyle name="Text 3" xfId="22"/>
    <cellStyle name="Warning 11" xfId="23"/>
    <cellStyle name="Гиперссылка 2" xfId="24"/>
    <cellStyle name="Звичайни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3 2" xfId="30"/>
    <cellStyle name="Обычный 14" xfId="31"/>
    <cellStyle name="Обычный 15" xfId="32"/>
    <cellStyle name="Обычный 16" xfId="33"/>
    <cellStyle name="Обычный 17" xfId="34"/>
    <cellStyle name="Обычный 2" xfId="1"/>
    <cellStyle name="Обычный 2 2" xfId="35"/>
    <cellStyle name="Обычный 2 2 2" xfId="36"/>
    <cellStyle name="Обычный 2 3" xfId="37"/>
    <cellStyle name="Обычный 3" xfId="38"/>
    <cellStyle name="Обычный 3 2" xfId="39"/>
    <cellStyle name="Обычный 3 3" xfId="40"/>
    <cellStyle name="Обычный 4" xfId="41"/>
    <cellStyle name="Обычный 4 2" xfId="42"/>
    <cellStyle name="Обычный 5" xfId="43"/>
    <cellStyle name="Обычный 5 2" xfId="44"/>
    <cellStyle name="Обычный 5 3" xfId="45"/>
    <cellStyle name="Обычный 6" xfId="46"/>
    <cellStyle name="Обычный 7" xfId="47"/>
    <cellStyle name="Обычный 7 2" xfId="48"/>
    <cellStyle name="Обычный 7 3" xfId="49"/>
    <cellStyle name="Обычный 8" xfId="50"/>
    <cellStyle name="Обычный 8 2" xfId="51"/>
    <cellStyle name="Обычный 8 3" xfId="52"/>
    <cellStyle name="Обычный 9" xfId="53"/>
    <cellStyle name="Процентный 2" xfId="54"/>
    <cellStyle name="Процентный 3" xfId="55"/>
    <cellStyle name="Финансовый 2" xfId="56"/>
    <cellStyle name="Финансовый 2 2" xfId="5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8"/>
  <sheetViews>
    <sheetView tabSelected="1" zoomScale="145" zoomScaleNormal="145" workbookViewId="0">
      <selection activeCell="B2" sqref="B2"/>
    </sheetView>
  </sheetViews>
  <sheetFormatPr defaultRowHeight="12.75" x14ac:dyDescent="0.2"/>
  <cols>
    <col min="1" max="1" width="5.42578125" style="2" customWidth="1"/>
    <col min="2" max="2" width="37.85546875" style="2" customWidth="1"/>
    <col min="3" max="3" width="8" style="2" customWidth="1"/>
    <col min="4" max="4" width="7.7109375" style="2" customWidth="1"/>
    <col min="5" max="5" width="7.5703125" style="2" customWidth="1"/>
    <col min="6" max="6" width="7.7109375" style="2" customWidth="1"/>
    <col min="7" max="7" width="10.5703125" style="2" customWidth="1"/>
    <col min="8" max="8" width="8" style="2" customWidth="1"/>
    <col min="9" max="9" width="8.7109375" style="2" customWidth="1"/>
    <col min="10" max="16384" width="9.140625" style="2"/>
  </cols>
  <sheetData>
    <row r="1" spans="1:9" ht="18.75" x14ac:dyDescent="0.3">
      <c r="A1" s="1"/>
      <c r="E1" s="65" t="s">
        <v>0</v>
      </c>
      <c r="F1" s="65"/>
      <c r="G1" s="65"/>
      <c r="H1" s="65"/>
      <c r="I1" s="65"/>
    </row>
    <row r="2" spans="1:9" ht="44.25" customHeight="1" x14ac:dyDescent="0.3">
      <c r="A2" s="3"/>
      <c r="E2" s="66" t="s">
        <v>1</v>
      </c>
      <c r="F2" s="66"/>
      <c r="G2" s="66"/>
      <c r="H2" s="66"/>
      <c r="I2" s="66"/>
    </row>
    <row r="3" spans="1:9" ht="15" customHeight="1" x14ac:dyDescent="0.3">
      <c r="A3" s="3"/>
      <c r="E3" s="67" t="s">
        <v>2</v>
      </c>
      <c r="F3" s="67"/>
      <c r="G3" s="67"/>
      <c r="H3" s="67"/>
      <c r="I3" s="67"/>
    </row>
    <row r="4" spans="1:9" ht="15.75" x14ac:dyDescent="0.25">
      <c r="A4" s="4"/>
      <c r="B4" s="5" t="s">
        <v>3</v>
      </c>
      <c r="C4" s="5"/>
      <c r="E4" s="6"/>
      <c r="F4" s="5"/>
      <c r="G4" s="5"/>
      <c r="H4" s="5"/>
      <c r="I4" s="5"/>
    </row>
    <row r="5" spans="1:9" ht="15.75" x14ac:dyDescent="0.25">
      <c r="A5" s="7"/>
      <c r="B5" s="8" t="s">
        <v>4</v>
      </c>
      <c r="C5" s="8"/>
      <c r="E5" s="6"/>
    </row>
    <row r="6" spans="1:9" ht="15.75" x14ac:dyDescent="0.25">
      <c r="A6" s="7"/>
      <c r="B6" s="8" t="s">
        <v>5</v>
      </c>
      <c r="C6" s="8"/>
      <c r="E6" s="6"/>
    </row>
    <row r="7" spans="1:9" ht="15.75" x14ac:dyDescent="0.25">
      <c r="A7" s="7"/>
      <c r="B7" s="9" t="s">
        <v>6</v>
      </c>
    </row>
    <row r="8" spans="1:9" ht="15.75" x14ac:dyDescent="0.25">
      <c r="A8" s="7"/>
      <c r="B8" s="9"/>
    </row>
    <row r="9" spans="1:9" ht="15.75" x14ac:dyDescent="0.25">
      <c r="A9" s="7"/>
      <c r="B9" s="9"/>
      <c r="E9" s="6"/>
    </row>
    <row r="10" spans="1:9" ht="15.75" x14ac:dyDescent="0.25">
      <c r="A10" s="68" t="s">
        <v>7</v>
      </c>
      <c r="B10" s="68"/>
      <c r="C10" s="68"/>
      <c r="D10" s="68"/>
      <c r="E10" s="68"/>
      <c r="F10" s="68"/>
      <c r="G10" s="68"/>
      <c r="H10" s="68"/>
      <c r="I10" s="68"/>
    </row>
    <row r="11" spans="1:9" ht="35.25" customHeight="1" x14ac:dyDescent="0.2">
      <c r="A11" s="69" t="s">
        <v>8</v>
      </c>
      <c r="B11" s="69"/>
      <c r="C11" s="69"/>
      <c r="D11" s="69"/>
      <c r="E11" s="69"/>
      <c r="F11" s="69"/>
      <c r="G11" s="69"/>
      <c r="H11" s="69"/>
      <c r="I11" s="69"/>
    </row>
    <row r="12" spans="1:9" x14ac:dyDescent="0.2">
      <c r="A12" s="70" t="s">
        <v>9</v>
      </c>
      <c r="B12" s="70"/>
      <c r="C12" s="70"/>
      <c r="D12" s="70"/>
      <c r="E12" s="70"/>
      <c r="F12" s="70"/>
      <c r="G12" s="70"/>
      <c r="H12" s="70"/>
      <c r="I12" s="70"/>
    </row>
    <row r="13" spans="1:9" ht="15.75" x14ac:dyDescent="0.25">
      <c r="A13" s="59" t="s">
        <v>10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2">
      <c r="A15" s="60" t="s">
        <v>11</v>
      </c>
      <c r="B15" s="60" t="s">
        <v>12</v>
      </c>
      <c r="C15" s="61" t="s">
        <v>13</v>
      </c>
      <c r="D15" s="61"/>
      <c r="E15" s="61"/>
      <c r="F15" s="61"/>
      <c r="G15" s="61"/>
      <c r="H15" s="61"/>
      <c r="I15" s="61"/>
    </row>
    <row r="16" spans="1:9" ht="25.5" customHeight="1" x14ac:dyDescent="0.2">
      <c r="A16" s="60"/>
      <c r="B16" s="60"/>
      <c r="C16" s="61" t="s">
        <v>14</v>
      </c>
      <c r="D16" s="61"/>
      <c r="E16" s="61"/>
      <c r="F16" s="61"/>
      <c r="G16" s="61"/>
      <c r="H16" s="60" t="s">
        <v>15</v>
      </c>
      <c r="I16" s="62" t="s">
        <v>16</v>
      </c>
    </row>
    <row r="17" spans="1:13" ht="52.5" customHeight="1" x14ac:dyDescent="0.2">
      <c r="A17" s="60"/>
      <c r="B17" s="60"/>
      <c r="C17" s="11" t="s">
        <v>17</v>
      </c>
      <c r="D17" s="11" t="s">
        <v>18</v>
      </c>
      <c r="E17" s="62" t="s">
        <v>19</v>
      </c>
      <c r="F17" s="62" t="s">
        <v>20</v>
      </c>
      <c r="G17" s="62" t="s">
        <v>21</v>
      </c>
      <c r="H17" s="60"/>
      <c r="I17" s="63"/>
    </row>
    <row r="18" spans="1:13" ht="5.25" hidden="1" customHeight="1" x14ac:dyDescent="0.2">
      <c r="A18" s="60"/>
      <c r="B18" s="60"/>
      <c r="C18" s="12"/>
      <c r="D18" s="12"/>
      <c r="E18" s="64"/>
      <c r="F18" s="64"/>
      <c r="G18" s="64"/>
      <c r="H18" s="60"/>
      <c r="I18" s="64"/>
    </row>
    <row r="19" spans="1:13" ht="12" customHeight="1" x14ac:dyDescent="0.2">
      <c r="A19" s="13" t="s">
        <v>22</v>
      </c>
      <c r="B19" s="13" t="s">
        <v>23</v>
      </c>
      <c r="C19" s="13">
        <v>1</v>
      </c>
      <c r="D19" s="13">
        <v>2</v>
      </c>
      <c r="E19" s="13">
        <v>3</v>
      </c>
      <c r="F19" s="13">
        <v>4</v>
      </c>
      <c r="G19" s="13">
        <v>5</v>
      </c>
      <c r="H19" s="13">
        <v>6</v>
      </c>
      <c r="I19" s="13">
        <v>7</v>
      </c>
    </row>
    <row r="20" spans="1:13" ht="17.25" customHeight="1" x14ac:dyDescent="0.2">
      <c r="A20" s="14" t="s">
        <v>24</v>
      </c>
      <c r="B20" s="15" t="s">
        <v>25</v>
      </c>
      <c r="C20" s="16">
        <v>7625.9</v>
      </c>
      <c r="D20" s="16">
        <v>7629.1</v>
      </c>
      <c r="E20" s="16">
        <f>E22</f>
        <v>7421.73</v>
      </c>
      <c r="F20" s="16">
        <f>F22</f>
        <v>7072.3799999999992</v>
      </c>
      <c r="G20" s="16">
        <f>G22</f>
        <v>6678.3499999999995</v>
      </c>
      <c r="H20" s="16">
        <f>H22</f>
        <v>6389.17</v>
      </c>
      <c r="I20" s="16">
        <f>I22</f>
        <v>6601.92</v>
      </c>
      <c r="J20" s="47" t="s">
        <v>26</v>
      </c>
      <c r="K20" s="48"/>
      <c r="L20" s="48"/>
    </row>
    <row r="21" spans="1:13" ht="14.25" customHeight="1" x14ac:dyDescent="0.2">
      <c r="A21" s="14" t="s">
        <v>27</v>
      </c>
      <c r="B21" s="15" t="s">
        <v>28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53" t="s">
        <v>29</v>
      </c>
      <c r="K21" s="54"/>
      <c r="L21" s="54"/>
    </row>
    <row r="22" spans="1:13" ht="15" customHeight="1" x14ac:dyDescent="0.2">
      <c r="A22" s="14" t="s">
        <v>30</v>
      </c>
      <c r="B22" s="15" t="s">
        <v>31</v>
      </c>
      <c r="C22" s="16">
        <v>7625.9</v>
      </c>
      <c r="D22" s="16">
        <v>7629.1</v>
      </c>
      <c r="E22" s="16">
        <v>7421.73</v>
      </c>
      <c r="F22" s="16">
        <f>F24+F25+F28</f>
        <v>7072.3799999999992</v>
      </c>
      <c r="G22" s="16">
        <f>G24+G25+G28</f>
        <v>6678.3499999999995</v>
      </c>
      <c r="H22" s="16">
        <f>H24+H25+H28</f>
        <v>6389.17</v>
      </c>
      <c r="I22" s="16">
        <f>I28+I25+I24</f>
        <v>6601.92</v>
      </c>
      <c r="J22" s="18">
        <f>I30+I31</f>
        <v>2253.13</v>
      </c>
      <c r="K22" s="19"/>
      <c r="L22" s="19"/>
    </row>
    <row r="23" spans="1:13" ht="24" customHeight="1" x14ac:dyDescent="0.2">
      <c r="A23" s="14" t="s">
        <v>32</v>
      </c>
      <c r="B23" s="15" t="s">
        <v>33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55"/>
      <c r="K23" s="56"/>
      <c r="L23" s="56"/>
    </row>
    <row r="24" spans="1:13" ht="24.75" customHeight="1" x14ac:dyDescent="0.2">
      <c r="A24" s="14" t="s">
        <v>34</v>
      </c>
      <c r="B24" s="15" t="s">
        <v>35</v>
      </c>
      <c r="C24" s="16">
        <v>75.400000000000006</v>
      </c>
      <c r="D24" s="16">
        <v>75.5</v>
      </c>
      <c r="E24" s="16">
        <v>58.68</v>
      </c>
      <c r="F24" s="16">
        <v>26.17</v>
      </c>
      <c r="G24" s="16">
        <v>24.71</v>
      </c>
      <c r="H24" s="16">
        <v>23.64</v>
      </c>
      <c r="I24" s="16">
        <v>24.43</v>
      </c>
      <c r="J24" s="57" t="s">
        <v>36</v>
      </c>
      <c r="K24" s="58"/>
      <c r="L24" s="58"/>
    </row>
    <row r="25" spans="1:13" ht="11.25" customHeight="1" x14ac:dyDescent="0.2">
      <c r="A25" s="14" t="s">
        <v>37</v>
      </c>
      <c r="B25" s="15" t="s">
        <v>38</v>
      </c>
      <c r="C25" s="17">
        <v>0</v>
      </c>
      <c r="D25" s="17">
        <v>0</v>
      </c>
      <c r="E25" s="16">
        <v>0</v>
      </c>
      <c r="F25" s="16">
        <v>16.27</v>
      </c>
      <c r="G25" s="16">
        <v>15.36</v>
      </c>
      <c r="H25" s="16">
        <v>14.7</v>
      </c>
      <c r="I25" s="16">
        <v>15.18</v>
      </c>
      <c r="J25" s="20">
        <f>I33/I40</f>
        <v>0.33881156043609229</v>
      </c>
      <c r="K25" s="21">
        <f>1-J25</f>
        <v>0.66118843956390771</v>
      </c>
      <c r="L25" s="21"/>
      <c r="M25" s="22"/>
    </row>
    <row r="26" spans="1:13" ht="24.75" customHeight="1" x14ac:dyDescent="0.2">
      <c r="A26" s="14" t="s">
        <v>39</v>
      </c>
      <c r="B26" s="15" t="s">
        <v>40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57"/>
      <c r="K26" s="58"/>
      <c r="L26" s="58"/>
    </row>
    <row r="27" spans="1:13" ht="51" customHeight="1" x14ac:dyDescent="0.2">
      <c r="A27" s="14" t="s">
        <v>41</v>
      </c>
      <c r="B27" s="15" t="s">
        <v>42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23"/>
      <c r="K27" s="24"/>
      <c r="L27" s="24"/>
    </row>
    <row r="28" spans="1:13" ht="25.5" customHeight="1" x14ac:dyDescent="0.2">
      <c r="A28" s="14" t="s">
        <v>43</v>
      </c>
      <c r="B28" s="15" t="s">
        <v>44</v>
      </c>
      <c r="C28" s="16">
        <v>7550.5</v>
      </c>
      <c r="D28" s="16">
        <v>7553.6</v>
      </c>
      <c r="E28" s="16">
        <v>7363.05</v>
      </c>
      <c r="F28" s="16">
        <v>7029.94</v>
      </c>
      <c r="G28" s="16">
        <v>6638.28</v>
      </c>
      <c r="H28" s="16">
        <v>6350.83</v>
      </c>
      <c r="I28" s="16">
        <f>I30+I31+I32</f>
        <v>6562.3099999999995</v>
      </c>
      <c r="J28" s="55" t="s">
        <v>45</v>
      </c>
      <c r="K28" s="56"/>
      <c r="L28" s="56"/>
    </row>
    <row r="29" spans="1:13" ht="12.75" customHeight="1" x14ac:dyDescent="0.2">
      <c r="A29" s="14" t="s">
        <v>46</v>
      </c>
      <c r="B29" s="15" t="s">
        <v>47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25"/>
      <c r="K29" s="26"/>
      <c r="L29" s="26"/>
    </row>
    <row r="30" spans="1:13" ht="14.25" customHeight="1" x14ac:dyDescent="0.2">
      <c r="A30" s="14" t="s">
        <v>48</v>
      </c>
      <c r="B30" s="15" t="s">
        <v>49</v>
      </c>
      <c r="C30" s="16">
        <v>152</v>
      </c>
      <c r="D30" s="16">
        <v>153</v>
      </c>
      <c r="E30" s="16">
        <v>150.55000000000001</v>
      </c>
      <c r="F30" s="16">
        <v>236.67</v>
      </c>
      <c r="G30" s="16">
        <v>307.76</v>
      </c>
      <c r="H30" s="16">
        <v>213.81</v>
      </c>
      <c r="I30" s="16">
        <v>304.24</v>
      </c>
      <c r="J30" s="18">
        <f>I28-J22*J25</f>
        <v>5798.9235088346268</v>
      </c>
      <c r="K30" s="18">
        <f>I28-J22*K25</f>
        <v>5072.5664911653721</v>
      </c>
      <c r="L30" s="19"/>
    </row>
    <row r="31" spans="1:13" ht="12.75" customHeight="1" x14ac:dyDescent="0.2">
      <c r="A31" s="14" t="s">
        <v>50</v>
      </c>
      <c r="B31" s="15" t="s">
        <v>51</v>
      </c>
      <c r="C31" s="16">
        <v>2012.42</v>
      </c>
      <c r="D31" s="16">
        <v>2015.9</v>
      </c>
      <c r="E31" s="16">
        <v>1958.24</v>
      </c>
      <c r="F31" s="16">
        <v>2000.11</v>
      </c>
      <c r="G31" s="16">
        <v>1971.45</v>
      </c>
      <c r="H31" s="16">
        <v>1806.89</v>
      </c>
      <c r="I31" s="16">
        <v>1948.89</v>
      </c>
      <c r="J31" s="47"/>
      <c r="K31" s="48"/>
      <c r="L31" s="48"/>
    </row>
    <row r="32" spans="1:13" ht="23.25" customHeight="1" x14ac:dyDescent="0.2">
      <c r="A32" s="14" t="s">
        <v>52</v>
      </c>
      <c r="B32" s="15" t="s">
        <v>53</v>
      </c>
      <c r="C32" s="16">
        <f t="shared" ref="C32:I32" si="0">C33+C34+C35+C38</f>
        <v>5386.0800000000008</v>
      </c>
      <c r="D32" s="16">
        <f t="shared" si="0"/>
        <v>5384.7000000000007</v>
      </c>
      <c r="E32" s="16">
        <f t="shared" si="0"/>
        <v>5254.26</v>
      </c>
      <c r="F32" s="16">
        <f t="shared" si="0"/>
        <v>4793.16</v>
      </c>
      <c r="G32" s="16">
        <f t="shared" si="0"/>
        <v>4359.07</v>
      </c>
      <c r="H32" s="16">
        <f t="shared" si="0"/>
        <v>4330.13</v>
      </c>
      <c r="I32" s="16">
        <f t="shared" si="0"/>
        <v>4309.1799999999994</v>
      </c>
      <c r="J32" s="47" t="s">
        <v>54</v>
      </c>
      <c r="K32" s="48"/>
      <c r="L32" s="48"/>
    </row>
    <row r="33" spans="1:13" ht="36" customHeight="1" x14ac:dyDescent="0.2">
      <c r="A33" s="14" t="s">
        <v>55</v>
      </c>
      <c r="B33" s="15" t="s">
        <v>56</v>
      </c>
      <c r="C33" s="16">
        <v>2275.9299999999998</v>
      </c>
      <c r="D33" s="16">
        <v>2299.8000000000002</v>
      </c>
      <c r="E33" s="16">
        <v>2314.0700000000002</v>
      </c>
      <c r="F33" s="16">
        <v>1923.03</v>
      </c>
      <c r="G33" s="16">
        <v>1509.89</v>
      </c>
      <c r="H33" s="16">
        <v>1460</v>
      </c>
      <c r="I33" s="16">
        <v>1460</v>
      </c>
      <c r="J33" s="49" t="s">
        <v>36</v>
      </c>
      <c r="K33" s="50"/>
      <c r="L33" s="50"/>
      <c r="M33" s="50"/>
    </row>
    <row r="34" spans="1:13" ht="13.5" customHeight="1" x14ac:dyDescent="0.2">
      <c r="A34" s="14" t="s">
        <v>57</v>
      </c>
      <c r="B34" s="15" t="s">
        <v>58</v>
      </c>
      <c r="C34" s="16">
        <v>1044.78</v>
      </c>
      <c r="D34" s="16">
        <v>1037.0999999999999</v>
      </c>
      <c r="E34" s="16">
        <v>1000.75</v>
      </c>
      <c r="F34" s="16">
        <v>991.07</v>
      </c>
      <c r="G34" s="16">
        <v>980.02</v>
      </c>
      <c r="H34" s="16">
        <v>991.07</v>
      </c>
      <c r="I34" s="16">
        <v>980.02</v>
      </c>
      <c r="J34" s="27">
        <f>I45/I52</f>
        <v>0.47775342059375953</v>
      </c>
      <c r="K34" s="28"/>
      <c r="L34" s="28"/>
    </row>
    <row r="35" spans="1:13" ht="21.75" customHeight="1" x14ac:dyDescent="0.2">
      <c r="A35" s="14" t="s">
        <v>59</v>
      </c>
      <c r="B35" s="15" t="s">
        <v>60</v>
      </c>
      <c r="C35" s="16">
        <f t="shared" ref="C35:F35" si="1">C36+C37</f>
        <v>1715.98</v>
      </c>
      <c r="D35" s="16">
        <f t="shared" si="1"/>
        <v>1682.66</v>
      </c>
      <c r="E35" s="16">
        <f t="shared" si="1"/>
        <v>1582.37</v>
      </c>
      <c r="F35" s="16">
        <f t="shared" si="1"/>
        <v>1561.98</v>
      </c>
      <c r="G35" s="16">
        <f>G36+G37</f>
        <v>1521.09</v>
      </c>
      <c r="H35" s="16">
        <f>H36+H37</f>
        <v>1561.98</v>
      </c>
      <c r="I35" s="16">
        <f>I36+I37</f>
        <v>1521.09</v>
      </c>
      <c r="J35" s="27"/>
      <c r="K35" s="28"/>
      <c r="L35" s="28"/>
    </row>
    <row r="36" spans="1:13" ht="14.25" customHeight="1" x14ac:dyDescent="0.2">
      <c r="A36" s="14" t="s">
        <v>61</v>
      </c>
      <c r="B36" s="15" t="s">
        <v>62</v>
      </c>
      <c r="C36" s="16">
        <v>0</v>
      </c>
      <c r="D36" s="16">
        <v>0</v>
      </c>
      <c r="E36" s="16">
        <v>0</v>
      </c>
      <c r="F36" s="16">
        <v>0</v>
      </c>
      <c r="G36" s="16">
        <v>0.32</v>
      </c>
      <c r="H36" s="16">
        <v>0</v>
      </c>
      <c r="I36" s="16">
        <v>2.76</v>
      </c>
      <c r="J36" s="28"/>
      <c r="K36" s="28"/>
      <c r="L36" s="28"/>
    </row>
    <row r="37" spans="1:13" ht="14.25" customHeight="1" x14ac:dyDescent="0.2">
      <c r="A37" s="14" t="s">
        <v>63</v>
      </c>
      <c r="B37" s="15" t="s">
        <v>64</v>
      </c>
      <c r="C37" s="16">
        <v>1715.98</v>
      </c>
      <c r="D37" s="16">
        <v>1682.66</v>
      </c>
      <c r="E37" s="16">
        <v>1582.37</v>
      </c>
      <c r="F37" s="16">
        <v>1561.98</v>
      </c>
      <c r="G37" s="16">
        <v>1520.77</v>
      </c>
      <c r="H37" s="16">
        <v>1561.98</v>
      </c>
      <c r="I37" s="16">
        <v>1518.33</v>
      </c>
      <c r="J37" s="28"/>
      <c r="K37" s="28"/>
      <c r="L37" s="28"/>
    </row>
    <row r="38" spans="1:13" ht="24" customHeight="1" x14ac:dyDescent="0.2">
      <c r="A38" s="14" t="s">
        <v>65</v>
      </c>
      <c r="B38" s="15" t="s">
        <v>66</v>
      </c>
      <c r="C38" s="16">
        <v>349.39</v>
      </c>
      <c r="D38" s="16">
        <v>365.14</v>
      </c>
      <c r="E38" s="16">
        <v>357.07</v>
      </c>
      <c r="F38" s="16">
        <v>317.08</v>
      </c>
      <c r="G38" s="16">
        <v>348.07</v>
      </c>
      <c r="H38" s="16">
        <v>317.08</v>
      </c>
      <c r="I38" s="16">
        <v>348.07</v>
      </c>
      <c r="J38" s="28"/>
      <c r="K38" s="28"/>
      <c r="L38" s="28"/>
    </row>
    <row r="39" spans="1:13" ht="35.25" customHeight="1" x14ac:dyDescent="0.2">
      <c r="A39" s="14" t="s">
        <v>67</v>
      </c>
      <c r="B39" s="15" t="s">
        <v>68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29"/>
    </row>
    <row r="40" spans="1:13" ht="14.25" customHeight="1" x14ac:dyDescent="0.2">
      <c r="A40" s="14" t="s">
        <v>69</v>
      </c>
      <c r="B40" s="15" t="s">
        <v>70</v>
      </c>
      <c r="C40" s="16">
        <f t="shared" ref="C40:I40" si="2">C32+C39</f>
        <v>5386.0800000000008</v>
      </c>
      <c r="D40" s="16">
        <f t="shared" si="2"/>
        <v>5384.7000000000007</v>
      </c>
      <c r="E40" s="16">
        <f t="shared" si="2"/>
        <v>5254.26</v>
      </c>
      <c r="F40" s="16">
        <f t="shared" si="2"/>
        <v>4793.16</v>
      </c>
      <c r="G40" s="16">
        <f t="shared" si="2"/>
        <v>4359.07</v>
      </c>
      <c r="H40" s="16">
        <f t="shared" si="2"/>
        <v>4330.13</v>
      </c>
      <c r="I40" s="16">
        <f t="shared" si="2"/>
        <v>4309.1799999999994</v>
      </c>
      <c r="J40" s="29"/>
    </row>
    <row r="41" spans="1:13" ht="24.75" customHeight="1" x14ac:dyDescent="0.2">
      <c r="A41" s="14" t="s">
        <v>71</v>
      </c>
      <c r="B41" s="15" t="s">
        <v>72</v>
      </c>
      <c r="C41" s="16">
        <f>C42+C43</f>
        <v>11931.1</v>
      </c>
      <c r="D41" s="16">
        <f>D42+D43</f>
        <v>11952.9</v>
      </c>
      <c r="E41" s="30">
        <v>11259.06</v>
      </c>
      <c r="F41" s="30">
        <v>11240.03</v>
      </c>
      <c r="G41" s="30">
        <v>10848.8</v>
      </c>
      <c r="H41" s="30">
        <v>10780.03</v>
      </c>
      <c r="I41" s="30">
        <f>I42</f>
        <v>10248.27</v>
      </c>
      <c r="J41" s="29"/>
    </row>
    <row r="42" spans="1:13" ht="24.75" customHeight="1" x14ac:dyDescent="0.2">
      <c r="A42" s="14" t="s">
        <v>73</v>
      </c>
      <c r="B42" s="15" t="s">
        <v>74</v>
      </c>
      <c r="C42" s="16">
        <v>11931.1</v>
      </c>
      <c r="D42" s="16">
        <v>11952.9</v>
      </c>
      <c r="E42" s="30">
        <v>11259.06</v>
      </c>
      <c r="F42" s="30">
        <v>11240.03</v>
      </c>
      <c r="G42" s="30">
        <v>10848.8</v>
      </c>
      <c r="H42" s="30">
        <v>10780.03</v>
      </c>
      <c r="I42" s="30">
        <v>10248.27</v>
      </c>
    </row>
    <row r="43" spans="1:13" ht="24.75" customHeight="1" x14ac:dyDescent="0.2">
      <c r="A43" s="14" t="s">
        <v>75</v>
      </c>
      <c r="B43" s="15" t="s">
        <v>76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</row>
    <row r="44" spans="1:13" ht="23.25" customHeight="1" x14ac:dyDescent="0.2">
      <c r="A44" s="14" t="s">
        <v>77</v>
      </c>
      <c r="B44" s="15" t="s">
        <v>78</v>
      </c>
      <c r="C44" s="16">
        <f t="shared" ref="C44:I44" si="3">C45+C46+C47+C50</f>
        <v>6387.9699999999993</v>
      </c>
      <c r="D44" s="16">
        <f t="shared" si="3"/>
        <v>6758.17</v>
      </c>
      <c r="E44" s="16">
        <f t="shared" si="3"/>
        <v>6871.49</v>
      </c>
      <c r="F44" s="16">
        <f t="shared" si="3"/>
        <v>6309.72</v>
      </c>
      <c r="G44" s="16">
        <f t="shared" si="3"/>
        <v>6176.97</v>
      </c>
      <c r="H44" s="16">
        <f t="shared" si="3"/>
        <v>5823.96</v>
      </c>
      <c r="I44" s="16">
        <f t="shared" si="3"/>
        <v>5797.97</v>
      </c>
    </row>
    <row r="45" spans="1:13" ht="36" customHeight="1" x14ac:dyDescent="0.2">
      <c r="A45" s="14" t="s">
        <v>79</v>
      </c>
      <c r="B45" s="15" t="s">
        <v>56</v>
      </c>
      <c r="C45" s="16">
        <v>2987.93</v>
      </c>
      <c r="D45" s="16">
        <v>3464.1</v>
      </c>
      <c r="E45" s="16">
        <v>3703.49</v>
      </c>
      <c r="F45" s="16">
        <v>3255.76</v>
      </c>
      <c r="G45" s="16">
        <v>3149</v>
      </c>
      <c r="H45" s="16">
        <v>2770</v>
      </c>
      <c r="I45" s="16">
        <v>2770</v>
      </c>
    </row>
    <row r="46" spans="1:13" ht="24" customHeight="1" x14ac:dyDescent="0.2">
      <c r="A46" s="14" t="s">
        <v>80</v>
      </c>
      <c r="B46" s="15" t="s">
        <v>81</v>
      </c>
      <c r="C46" s="16">
        <v>476.47</v>
      </c>
      <c r="D46" s="16">
        <v>464.1</v>
      </c>
      <c r="E46" s="16">
        <v>435.6</v>
      </c>
      <c r="F46" s="16">
        <v>429.02</v>
      </c>
      <c r="G46" s="16">
        <v>424.04</v>
      </c>
      <c r="H46" s="16">
        <v>429.02</v>
      </c>
      <c r="I46" s="16">
        <v>424.04</v>
      </c>
    </row>
    <row r="47" spans="1:13" ht="24" customHeight="1" x14ac:dyDescent="0.2">
      <c r="A47" s="14" t="s">
        <v>82</v>
      </c>
      <c r="B47" s="15" t="s">
        <v>60</v>
      </c>
      <c r="C47" s="16">
        <f>C48+C49</f>
        <v>1672.38</v>
      </c>
      <c r="D47" s="16">
        <v>1640</v>
      </c>
      <c r="E47" s="16">
        <f>E48+E49</f>
        <v>1542.24</v>
      </c>
      <c r="F47" s="16">
        <f>F48+F49</f>
        <v>1521.57</v>
      </c>
      <c r="G47" s="16">
        <f>G48+G49</f>
        <v>1481.84</v>
      </c>
      <c r="H47" s="16">
        <f>H48+H49</f>
        <v>1521.57</v>
      </c>
      <c r="I47" s="16">
        <f>I48+I49</f>
        <v>1481.84</v>
      </c>
    </row>
    <row r="48" spans="1:13" ht="13.5" customHeight="1" x14ac:dyDescent="0.2">
      <c r="A48" s="14" t="s">
        <v>83</v>
      </c>
      <c r="B48" s="15" t="s">
        <v>62</v>
      </c>
      <c r="C48" s="16">
        <v>0</v>
      </c>
      <c r="D48" s="16">
        <v>0</v>
      </c>
      <c r="E48" s="16">
        <v>0</v>
      </c>
      <c r="F48" s="16">
        <v>0</v>
      </c>
      <c r="G48" s="16">
        <v>0.32</v>
      </c>
      <c r="H48" s="16">
        <v>0</v>
      </c>
      <c r="I48" s="16">
        <v>2.76</v>
      </c>
    </row>
    <row r="49" spans="1:9" ht="14.25" customHeight="1" x14ac:dyDescent="0.2">
      <c r="A49" s="14" t="s">
        <v>84</v>
      </c>
      <c r="B49" s="15" t="s">
        <v>64</v>
      </c>
      <c r="C49" s="16">
        <v>1672.38</v>
      </c>
      <c r="D49" s="16">
        <v>1640</v>
      </c>
      <c r="E49" s="16">
        <v>1542.24</v>
      </c>
      <c r="F49" s="16">
        <v>1521.57</v>
      </c>
      <c r="G49" s="16">
        <v>1481.52</v>
      </c>
      <c r="H49" s="16">
        <v>1521.57</v>
      </c>
      <c r="I49" s="16">
        <v>1479.08</v>
      </c>
    </row>
    <row r="50" spans="1:9" ht="23.25" customHeight="1" x14ac:dyDescent="0.2">
      <c r="A50" s="14" t="s">
        <v>85</v>
      </c>
      <c r="B50" s="15" t="s">
        <v>66</v>
      </c>
      <c r="C50" s="16">
        <v>1251.19</v>
      </c>
      <c r="D50" s="16">
        <v>1189.97</v>
      </c>
      <c r="E50" s="16">
        <v>1190.1600000000001</v>
      </c>
      <c r="F50" s="16">
        <v>1103.3699999999999</v>
      </c>
      <c r="G50" s="16">
        <v>1122.0899999999999</v>
      </c>
      <c r="H50" s="16">
        <v>1103.3699999999999</v>
      </c>
      <c r="I50" s="16">
        <v>1122.0899999999999</v>
      </c>
    </row>
    <row r="51" spans="1:9" ht="37.5" customHeight="1" x14ac:dyDescent="0.2">
      <c r="A51" s="14" t="s">
        <v>86</v>
      </c>
      <c r="B51" s="15" t="s">
        <v>87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</row>
    <row r="52" spans="1:9" x14ac:dyDescent="0.2">
      <c r="A52" s="31">
        <v>15</v>
      </c>
      <c r="B52" s="32" t="s">
        <v>88</v>
      </c>
      <c r="C52" s="33">
        <f t="shared" ref="C52:I52" si="4">C44+C51</f>
        <v>6387.9699999999993</v>
      </c>
      <c r="D52" s="33">
        <f t="shared" si="4"/>
        <v>6758.17</v>
      </c>
      <c r="E52" s="33">
        <f t="shared" si="4"/>
        <v>6871.49</v>
      </c>
      <c r="F52" s="33">
        <f t="shared" si="4"/>
        <v>6309.72</v>
      </c>
      <c r="G52" s="33">
        <f t="shared" si="4"/>
        <v>6176.97</v>
      </c>
      <c r="H52" s="33">
        <f t="shared" si="4"/>
        <v>5823.96</v>
      </c>
      <c r="I52" s="33">
        <f t="shared" si="4"/>
        <v>5797.97</v>
      </c>
    </row>
    <row r="53" spans="1:9" s="36" customFormat="1" ht="51" customHeight="1" x14ac:dyDescent="0.3">
      <c r="A53" s="51" t="s">
        <v>89</v>
      </c>
      <c r="B53" s="51"/>
      <c r="C53" s="52"/>
      <c r="D53" s="52"/>
      <c r="E53" s="52"/>
      <c r="F53" s="34" t="s">
        <v>90</v>
      </c>
      <c r="G53" s="35"/>
      <c r="H53" s="35"/>
      <c r="I53" s="35"/>
    </row>
    <row r="54" spans="1:9" s="8" customFormat="1" ht="10.5" customHeight="1" x14ac:dyDescent="0.2">
      <c r="B54" s="8" t="s">
        <v>91</v>
      </c>
      <c r="C54" s="39"/>
      <c r="D54" s="39"/>
      <c r="E54" s="39"/>
      <c r="F54" s="42" t="s">
        <v>92</v>
      </c>
      <c r="G54" s="42"/>
      <c r="H54" s="37"/>
      <c r="I54" s="37"/>
    </row>
    <row r="55" spans="1:9" s="8" customFormat="1" ht="10.5" customHeight="1" x14ac:dyDescent="0.2">
      <c r="A55" s="41" t="s">
        <v>93</v>
      </c>
      <c r="B55" s="41"/>
      <c r="C55" s="42"/>
      <c r="D55" s="42"/>
      <c r="E55" s="42"/>
      <c r="F55" s="43" t="s">
        <v>94</v>
      </c>
      <c r="G55" s="43"/>
      <c r="H55" s="43"/>
      <c r="I55" s="38"/>
    </row>
    <row r="56" spans="1:9" s="8" customFormat="1" ht="10.5" customHeight="1" x14ac:dyDescent="0.2">
      <c r="B56" s="8" t="s">
        <v>95</v>
      </c>
      <c r="C56" s="39"/>
      <c r="D56" s="39"/>
      <c r="E56" s="39"/>
      <c r="F56" s="41" t="s">
        <v>92</v>
      </c>
      <c r="G56" s="41"/>
      <c r="H56" s="38"/>
      <c r="I56" s="38"/>
    </row>
    <row r="57" spans="1:9" s="8" customFormat="1" x14ac:dyDescent="0.2">
      <c r="A57" s="44" t="s">
        <v>96</v>
      </c>
      <c r="B57" s="44"/>
      <c r="C57" s="45" t="s">
        <v>97</v>
      </c>
      <c r="D57" s="45"/>
      <c r="E57" s="45"/>
      <c r="F57" s="46" t="s">
        <v>98</v>
      </c>
      <c r="G57" s="46"/>
      <c r="H57" s="46" t="s">
        <v>99</v>
      </c>
      <c r="I57" s="46"/>
    </row>
    <row r="58" spans="1:9" s="36" customFormat="1" ht="10.5" customHeight="1" x14ac:dyDescent="0.3">
      <c r="B58" s="38" t="s">
        <v>100</v>
      </c>
      <c r="C58" s="39" t="s">
        <v>101</v>
      </c>
      <c r="D58" s="39"/>
      <c r="E58" s="39"/>
      <c r="F58" s="40" t="s">
        <v>102</v>
      </c>
      <c r="G58" s="40"/>
      <c r="H58" s="40" t="s">
        <v>103</v>
      </c>
      <c r="I58" s="40"/>
    </row>
  </sheetData>
  <mergeCells count="41">
    <mergeCell ref="A12:I12"/>
    <mergeCell ref="E1:I1"/>
    <mergeCell ref="E2:I2"/>
    <mergeCell ref="E3:I3"/>
    <mergeCell ref="A10:I10"/>
    <mergeCell ref="A11:I11"/>
    <mergeCell ref="A13:I13"/>
    <mergeCell ref="A15:A18"/>
    <mergeCell ref="B15:B18"/>
    <mergeCell ref="C15:I15"/>
    <mergeCell ref="C16:G16"/>
    <mergeCell ref="H16:H18"/>
    <mergeCell ref="I16:I18"/>
    <mergeCell ref="E17:E18"/>
    <mergeCell ref="F17:F18"/>
    <mergeCell ref="G17:G18"/>
    <mergeCell ref="C54:E54"/>
    <mergeCell ref="F54:G54"/>
    <mergeCell ref="J20:L20"/>
    <mergeCell ref="J21:L21"/>
    <mergeCell ref="J23:L23"/>
    <mergeCell ref="J24:L24"/>
    <mergeCell ref="J26:L26"/>
    <mergeCell ref="J28:L28"/>
    <mergeCell ref="J31:L31"/>
    <mergeCell ref="J32:L32"/>
    <mergeCell ref="J33:M33"/>
    <mergeCell ref="A53:B53"/>
    <mergeCell ref="C53:E53"/>
    <mergeCell ref="C58:E58"/>
    <mergeCell ref="F58:G58"/>
    <mergeCell ref="H58:I58"/>
    <mergeCell ref="A55:B55"/>
    <mergeCell ref="C55:E55"/>
    <mergeCell ref="F55:H55"/>
    <mergeCell ref="C56:E56"/>
    <mergeCell ref="F56:G56"/>
    <mergeCell ref="A57:B57"/>
    <mergeCell ref="C57:E57"/>
    <mergeCell ref="F57:G57"/>
    <mergeCell ref="H57:I57"/>
  </mergeCells>
  <pageMargins left="0" right="0" top="0.55118110236220474" bottom="0.35433070866141736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Дод.3 Річний план (2)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2022-05-18T13:11:05Z</dcterms:modified>
</cp:coreProperties>
</file>