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Лист1!$A$1:$P$58</definedName>
  </definedNames>
  <calcPr calcId="125725"/>
</workbook>
</file>

<file path=xl/calcChain.xml><?xml version="1.0" encoding="utf-8"?>
<calcChain xmlns="http://schemas.openxmlformats.org/spreadsheetml/2006/main">
  <c r="F20" i="1"/>
  <c r="G20"/>
  <c r="H20"/>
  <c r="I20"/>
  <c r="J20"/>
  <c r="K20"/>
  <c r="L20"/>
  <c r="M20"/>
  <c r="N20"/>
  <c r="O20"/>
  <c r="E20"/>
  <c r="F41"/>
  <c r="E41"/>
  <c r="P41" s="1"/>
  <c r="F17"/>
  <c r="E17"/>
  <c r="E15" s="1"/>
  <c r="F15"/>
  <c r="G15"/>
  <c r="H15"/>
  <c r="I15"/>
  <c r="J15"/>
  <c r="K15"/>
  <c r="L15"/>
  <c r="M15"/>
  <c r="N15"/>
  <c r="O15"/>
  <c r="P16"/>
  <c r="P28"/>
  <c r="O27"/>
  <c r="N27"/>
  <c r="N26" s="1"/>
  <c r="M27"/>
  <c r="L27"/>
  <c r="L26" s="1"/>
  <c r="K27"/>
  <c r="J27"/>
  <c r="J26" s="1"/>
  <c r="I27"/>
  <c r="H27"/>
  <c r="H26" s="1"/>
  <c r="G27"/>
  <c r="F27"/>
  <c r="F26" s="1"/>
  <c r="E27"/>
  <c r="O26"/>
  <c r="M26"/>
  <c r="K26"/>
  <c r="I26"/>
  <c r="G26"/>
  <c r="E26"/>
  <c r="P32"/>
  <c r="P33"/>
  <c r="P34"/>
  <c r="P35"/>
  <c r="P36"/>
  <c r="O47"/>
  <c r="O46" s="1"/>
  <c r="P44"/>
  <c r="P39"/>
  <c r="P40"/>
  <c r="P42"/>
  <c r="P43"/>
  <c r="P45"/>
  <c r="P48"/>
  <c r="P49"/>
  <c r="P52"/>
  <c r="P53"/>
  <c r="P54"/>
  <c r="F38"/>
  <c r="F37" s="1"/>
  <c r="G38"/>
  <c r="G37" s="1"/>
  <c r="H38"/>
  <c r="H37" s="1"/>
  <c r="I38"/>
  <c r="I37" s="1"/>
  <c r="J38"/>
  <c r="J37" s="1"/>
  <c r="K38"/>
  <c r="K37" s="1"/>
  <c r="L38"/>
  <c r="L37" s="1"/>
  <c r="M38"/>
  <c r="M37" s="1"/>
  <c r="N38"/>
  <c r="N37" s="1"/>
  <c r="O38"/>
  <c r="O37" s="1"/>
  <c r="F47"/>
  <c r="F46" s="1"/>
  <c r="G47"/>
  <c r="G46" s="1"/>
  <c r="H47"/>
  <c r="H46" s="1"/>
  <c r="I47"/>
  <c r="I46" s="1"/>
  <c r="J47"/>
  <c r="J46" s="1"/>
  <c r="K47"/>
  <c r="K46" s="1"/>
  <c r="L47"/>
  <c r="L46" s="1"/>
  <c r="M47"/>
  <c r="M46" s="1"/>
  <c r="N47"/>
  <c r="N46" s="1"/>
  <c r="F51"/>
  <c r="F50" s="1"/>
  <c r="G51"/>
  <c r="G50" s="1"/>
  <c r="H51"/>
  <c r="H50" s="1"/>
  <c r="I51"/>
  <c r="I50" s="1"/>
  <c r="J51"/>
  <c r="J50" s="1"/>
  <c r="K51"/>
  <c r="K50" s="1"/>
  <c r="L51"/>
  <c r="L50" s="1"/>
  <c r="M51"/>
  <c r="M50" s="1"/>
  <c r="N51"/>
  <c r="N50" s="1"/>
  <c r="O51"/>
  <c r="O50" s="1"/>
  <c r="E51"/>
  <c r="E50" s="1"/>
  <c r="P50" s="1"/>
  <c r="E47"/>
  <c r="E46" s="1"/>
  <c r="F30"/>
  <c r="G30"/>
  <c r="H30"/>
  <c r="I30"/>
  <c r="J30"/>
  <c r="K30"/>
  <c r="L30"/>
  <c r="M30"/>
  <c r="N30"/>
  <c r="O30"/>
  <c r="E30"/>
  <c r="P31"/>
  <c r="P22"/>
  <c r="E38" l="1"/>
  <c r="P26"/>
  <c r="P27"/>
  <c r="P46"/>
  <c r="P51"/>
  <c r="P47"/>
  <c r="P17"/>
  <c r="P18"/>
  <c r="O29" l="1"/>
  <c r="F29"/>
  <c r="G29"/>
  <c r="H29"/>
  <c r="I29"/>
  <c r="J29"/>
  <c r="K29"/>
  <c r="L29"/>
  <c r="M29"/>
  <c r="N29"/>
  <c r="E29"/>
  <c r="E24"/>
  <c r="E23" s="1"/>
  <c r="F24"/>
  <c r="F23" s="1"/>
  <c r="G24"/>
  <c r="G23" s="1"/>
  <c r="H24"/>
  <c r="H23" s="1"/>
  <c r="I24"/>
  <c r="I23" s="1"/>
  <c r="J24"/>
  <c r="J23" s="1"/>
  <c r="K24"/>
  <c r="K23" s="1"/>
  <c r="L24"/>
  <c r="L23" s="1"/>
  <c r="M24"/>
  <c r="M23" s="1"/>
  <c r="N24"/>
  <c r="N23" s="1"/>
  <c r="O24"/>
  <c r="O23" s="1"/>
  <c r="P25"/>
  <c r="P23" l="1"/>
  <c r="P29"/>
  <c r="P30"/>
  <c r="P24"/>
  <c r="E37" l="1"/>
  <c r="P37" l="1"/>
  <c r="P38"/>
  <c r="P20" l="1"/>
  <c r="F19"/>
  <c r="E19"/>
  <c r="O14"/>
  <c r="M14"/>
  <c r="N14" l="1"/>
  <c r="P15"/>
  <c r="L14"/>
  <c r="K14" s="1"/>
  <c r="E14"/>
  <c r="E55" s="1"/>
  <c r="J19"/>
  <c r="O19"/>
  <c r="O55" s="1"/>
  <c r="N19"/>
  <c r="N55" s="1"/>
  <c r="M19"/>
  <c r="M55" s="1"/>
  <c r="L19"/>
  <c r="L55" s="1"/>
  <c r="K19"/>
  <c r="I19"/>
  <c r="H19"/>
  <c r="G19"/>
  <c r="K55" l="1"/>
  <c r="J14"/>
  <c r="J55" s="1"/>
  <c r="I14"/>
  <c r="H14" s="1"/>
  <c r="G14" s="1"/>
  <c r="G55" s="1"/>
  <c r="F14"/>
  <c r="F55" s="1"/>
  <c r="P19"/>
  <c r="I55" l="1"/>
  <c r="H55"/>
  <c r="P55"/>
  <c r="P14"/>
</calcChain>
</file>

<file path=xl/sharedStrings.xml><?xml version="1.0" encoding="utf-8"?>
<sst xmlns="http://schemas.openxmlformats.org/spreadsheetml/2006/main" count="128" uniqueCount="101">
  <si>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</si>
  <si>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</si>
  <si>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</si>
  <si>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</si>
  <si>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</si>
  <si>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</si>
  <si>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</si>
  <si>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</si>
  <si>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</si>
  <si>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</si>
  <si>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</si>
  <si>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</si>
  <si>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</si>
  <si>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</si>
  <si>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</si>
  <si>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</si>
  <si>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</si>
  <si>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</si>
  <si>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</si>
  <si>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</si>
  <si>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2022 рік</t>
  </si>
  <si>
    <t>1200000</t>
  </si>
  <si>
    <t>Департамент міського господарства Дрогобицької міської ради</t>
  </si>
  <si>
    <t>1210000</t>
  </si>
  <si>
    <t>Додаток 3</t>
  </si>
  <si>
    <t>0600000</t>
  </si>
  <si>
    <t>Відділ освіти виконавчих органів Дрогобицької міської ради</t>
  </si>
  <si>
    <t>0610000</t>
  </si>
  <si>
    <t>0620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</si>
  <si>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</si>
  <si>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</si>
  <si>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</si>
  <si>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Виконавчий комітет Дрогобицької міської ради</t>
  </si>
  <si>
    <t>0200000</t>
  </si>
  <si>
    <t>0210000</t>
  </si>
  <si>
    <t>0210180</t>
  </si>
  <si>
    <t>0180</t>
  </si>
  <si>
    <t>0133</t>
  </si>
  <si>
    <t>Інша діяльність у сфері державного управління</t>
  </si>
  <si>
    <t>Відділ охорони здоров`я виконавчих органів Дрогобицької міської ради</t>
  </si>
  <si>
    <t>0700000</t>
  </si>
  <si>
    <t>0710000</t>
  </si>
  <si>
    <t>1000000</t>
  </si>
  <si>
    <t>1010000</t>
  </si>
  <si>
    <t>1014060</t>
  </si>
  <si>
    <t>Управління культури та розвитку туризму виконавчих органів Дрогобицької міської ради</t>
  </si>
  <si>
    <t>0828</t>
  </si>
  <si>
    <t>Забезпечення діяльності палаців i будинків культури, клубів, центрів дозвілля та iнших клубних закладів</t>
  </si>
  <si>
    <t>Організація благоустрою населених пунктів</t>
  </si>
  <si>
    <t>0910</t>
  </si>
  <si>
    <t>0829</t>
  </si>
  <si>
    <t>0421</t>
  </si>
  <si>
    <t>0490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</si>
  <si>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</si>
  <si>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</si>
  <si>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</si>
  <si>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Внески до статутного капіталу суб`єктів господарювання</t>
  </si>
  <si>
    <t>0215041</t>
  </si>
  <si>
    <t>5041</t>
  </si>
  <si>
    <t>0810</t>
  </si>
  <si>
    <t>Утримання та фінансова підтримка спортивних споруд</t>
  </si>
  <si>
    <t>0712010</t>
  </si>
  <si>
    <t>0731</t>
  </si>
  <si>
    <t>Багатопрофільна стаціонарна медична допомога населенню</t>
  </si>
  <si>
    <t>1010160</t>
  </si>
  <si>
    <t>1014040</t>
  </si>
  <si>
    <t>0824</t>
  </si>
  <si>
    <t>Забезпечення діяльності музеїв i виставок</t>
  </si>
  <si>
    <t>1014081</t>
  </si>
  <si>
    <t>Забезпечення діяльності інших закладів в галузі культури і мистецтва</t>
  </si>
  <si>
    <t>0800000</t>
  </si>
  <si>
    <t>0810000</t>
  </si>
  <si>
    <t>0810160</t>
  </si>
  <si>
    <t>Управління майна громади Дрогобицької міської ради</t>
  </si>
  <si>
    <t>Фінансове управління Дрогобицької міської ради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</si>
  <si>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</si>
  <si>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Інша діяльність у сфері житлово-комунального господарства</t>
  </si>
  <si>
    <t>Утримання та розвиток автомобільних доріг та дорожньої інфраструктури за рахунок коштів місцевого бюджету</t>
  </si>
  <si>
    <t>Заходи та роботи з територіальної оборони</t>
  </si>
  <si>
    <t>Здійснення заходів із землеустрою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</si>
  <si>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</si>
  <si>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</si>
  <si>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Управління  соціального захисту населення Дрогобицької міської ради</t>
  </si>
  <si>
    <t>0640</t>
  </si>
  <si>
    <t>0456</t>
  </si>
  <si>
    <t>0380</t>
  </si>
  <si>
    <t>1011080</t>
  </si>
  <si>
    <t>1080</t>
  </si>
  <si>
    <t>1014030</t>
  </si>
  <si>
    <t>4030</t>
  </si>
  <si>
    <t>0960</t>
  </si>
  <si>
    <t>Надання спеціалізованої освіти мистецькими школами</t>
  </si>
  <si>
    <t>Забезпечення діяльності бібліотек</t>
  </si>
  <si>
    <t xml:space="preserve">
Начальник  фінансового  управління                                                                           Оксана САВРАН
</t>
  </si>
  <si>
    <t>до рішення сесії</t>
  </si>
  <si>
    <t>0210160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</si>
  <si>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</si>
  <si>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</si>
  <si>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</si>
  <si>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</si>
  <si>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від 08.12. 2022 №1358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</si>
</sst>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3" fillId="0" borderId="0" xfId="0" applyFont="1"/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0" fillId="0" borderId="2" xfId="0" quotePrefix="1" applyNumberForma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4" fontId="0" fillId="0" borderId="2" xfId="0" applyNumberFormat="1" applyFont="1" applyFill="1" applyBorder="1" applyAlignment="1">
      <alignment vertical="center" wrapText="1"/>
    </xf>
    <xf numFmtId="4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0" xfId="0" applyFont="1"/>
    <xf numFmtId="49" fontId="0" fillId="0" borderId="2" xfId="0" applyNumberForma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49" fontId="4" fillId="0" borderId="2" xfId="0" applyNumberFormat="1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4" fontId="0" fillId="0" borderId="2" xfId="0" quotePrefix="1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0" fontId="0" fillId="0" borderId="2" xfId="0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view="pageBreakPreview" zoomScale="87" zoomScaleSheetLayoutView="87" workbookViewId="0">
      <pane xSplit="6" ySplit="13" topLeftCell="G15" activePane="bottomRight" state="frozen"/>
      <selection pane="topRight" activeCell="G1" sqref="G1"/>
      <selection pane="bottomLeft" activeCell="A15" sqref="A15"/>
      <selection pane="bottomRight" activeCell="M3" sqref="M3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24</v>
      </c>
    </row>
    <row r="2" spans="1:16">
      <c r="M2" s="1" t="s">
        <v>94</v>
      </c>
    </row>
    <row r="3" spans="1:16">
      <c r="M3" s="1" t="s">
        <v>100</v>
      </c>
    </row>
    <row r="5" spans="1:16">
      <c r="A5" s="46" t="s">
        <v>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>
      <c r="A6" s="46" t="s">
        <v>20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>
      <c r="A7" s="2" t="s">
        <v>18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19</v>
      </c>
      <c r="P8" s="5" t="s">
        <v>1</v>
      </c>
    </row>
    <row r="9" spans="1:16">
      <c r="A9" s="48" t="s">
        <v>2</v>
      </c>
      <c r="B9" s="48" t="s">
        <v>3</v>
      </c>
      <c r="C9" s="48" t="s">
        <v>4</v>
      </c>
      <c r="D9" s="43" t="s">
        <v>5</v>
      </c>
      <c r="E9" s="43" t="s">
        <v>6</v>
      </c>
      <c r="F9" s="43"/>
      <c r="G9" s="43"/>
      <c r="H9" s="43"/>
      <c r="I9" s="43"/>
      <c r="J9" s="43" t="s">
        <v>13</v>
      </c>
      <c r="K9" s="43"/>
      <c r="L9" s="43"/>
      <c r="M9" s="43"/>
      <c r="N9" s="43"/>
      <c r="O9" s="43"/>
      <c r="P9" s="43" t="s">
        <v>15</v>
      </c>
    </row>
    <row r="10" spans="1:16">
      <c r="A10" s="43"/>
      <c r="B10" s="43"/>
      <c r="C10" s="43"/>
      <c r="D10" s="43"/>
      <c r="E10" s="43" t="s">
        <v>7</v>
      </c>
      <c r="F10" s="43" t="s">
        <v>8</v>
      </c>
      <c r="G10" s="43" t="s">
        <v>9</v>
      </c>
      <c r="H10" s="43"/>
      <c r="I10" s="43" t="s">
        <v>12</v>
      </c>
      <c r="J10" s="43" t="s">
        <v>7</v>
      </c>
      <c r="K10" s="43" t="s">
        <v>14</v>
      </c>
      <c r="L10" s="43" t="s">
        <v>8</v>
      </c>
      <c r="M10" s="43" t="s">
        <v>9</v>
      </c>
      <c r="N10" s="43"/>
      <c r="O10" s="43" t="s">
        <v>12</v>
      </c>
      <c r="P10" s="43"/>
    </row>
    <row r="11" spans="1:16">
      <c r="A11" s="43"/>
      <c r="B11" s="43"/>
      <c r="C11" s="43"/>
      <c r="D11" s="43"/>
      <c r="E11" s="43"/>
      <c r="F11" s="43"/>
      <c r="G11" s="43" t="s">
        <v>10</v>
      </c>
      <c r="H11" s="43" t="s">
        <v>11</v>
      </c>
      <c r="I11" s="43"/>
      <c r="J11" s="43"/>
      <c r="K11" s="43"/>
      <c r="L11" s="43"/>
      <c r="M11" s="43" t="s">
        <v>10</v>
      </c>
      <c r="N11" s="43" t="s">
        <v>11</v>
      </c>
      <c r="O11" s="43"/>
      <c r="P11" s="43"/>
    </row>
    <row r="12" spans="1:16" ht="44.25" customHeight="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s="34" customFormat="1">
      <c r="A14" s="35" t="s">
        <v>33</v>
      </c>
      <c r="B14" s="15"/>
      <c r="C14" s="15"/>
      <c r="D14" s="15" t="s">
        <v>32</v>
      </c>
      <c r="E14" s="16">
        <f t="shared" ref="E14:N14" si="0">E15</f>
        <v>99000</v>
      </c>
      <c r="F14" s="16">
        <f t="shared" si="0"/>
        <v>99000</v>
      </c>
      <c r="G14" s="16">
        <f t="shared" si="0"/>
        <v>0</v>
      </c>
      <c r="H14" s="16">
        <f t="shared" si="0"/>
        <v>0</v>
      </c>
      <c r="I14" s="16">
        <f t="shared" si="0"/>
        <v>0</v>
      </c>
      <c r="J14" s="16">
        <f t="shared" si="0"/>
        <v>-599000</v>
      </c>
      <c r="K14" s="16">
        <f t="shared" si="0"/>
        <v>-599000</v>
      </c>
      <c r="L14" s="16">
        <f t="shared" si="0"/>
        <v>0</v>
      </c>
      <c r="M14" s="16">
        <f t="shared" si="0"/>
        <v>0</v>
      </c>
      <c r="N14" s="16">
        <f t="shared" si="0"/>
        <v>0</v>
      </c>
      <c r="O14" s="16">
        <f>O15</f>
        <v>-599000</v>
      </c>
      <c r="P14" s="13">
        <f t="shared" ref="P14:P18" si="1">E14+J14</f>
        <v>-500000</v>
      </c>
    </row>
    <row r="15" spans="1:16" s="34" customFormat="1">
      <c r="A15" s="35" t="s">
        <v>34</v>
      </c>
      <c r="B15" s="15"/>
      <c r="C15" s="15"/>
      <c r="D15" s="15"/>
      <c r="E15" s="16">
        <f>SUM(E16:E18)</f>
        <v>99000</v>
      </c>
      <c r="F15" s="16">
        <f t="shared" ref="F15:O15" si="2">SUM(F16:F18)</f>
        <v>99000</v>
      </c>
      <c r="G15" s="16">
        <f t="shared" si="2"/>
        <v>0</v>
      </c>
      <c r="H15" s="16">
        <f t="shared" si="2"/>
        <v>0</v>
      </c>
      <c r="I15" s="16">
        <f t="shared" si="2"/>
        <v>0</v>
      </c>
      <c r="J15" s="16">
        <f t="shared" si="2"/>
        <v>-599000</v>
      </c>
      <c r="K15" s="16">
        <f t="shared" si="2"/>
        <v>-599000</v>
      </c>
      <c r="L15" s="16">
        <f t="shared" si="2"/>
        <v>0</v>
      </c>
      <c r="M15" s="16">
        <f t="shared" si="2"/>
        <v>0</v>
      </c>
      <c r="N15" s="16">
        <f t="shared" si="2"/>
        <v>0</v>
      </c>
      <c r="O15" s="16">
        <f t="shared" si="2"/>
        <v>-599000</v>
      </c>
      <c r="P15" s="13">
        <f t="shared" si="1"/>
        <v>-500000</v>
      </c>
    </row>
    <row r="16" spans="1:16" s="14" customFormat="1" ht="38.25">
      <c r="A16" s="31" t="s">
        <v>95</v>
      </c>
      <c r="B16" s="31" t="s">
        <v>29</v>
      </c>
      <c r="C16" s="31" t="s">
        <v>30</v>
      </c>
      <c r="D16" s="32" t="s">
        <v>31</v>
      </c>
      <c r="E16" s="33"/>
      <c r="F16" s="33"/>
      <c r="G16" s="33"/>
      <c r="H16" s="33"/>
      <c r="I16" s="33"/>
      <c r="J16" s="33">
        <v>-599000</v>
      </c>
      <c r="K16" s="33">
        <v>-599000</v>
      </c>
      <c r="L16" s="33"/>
      <c r="M16" s="33"/>
      <c r="N16" s="33"/>
      <c r="O16" s="33">
        <v>-599000</v>
      </c>
      <c r="P16" s="20">
        <f t="shared" si="1"/>
        <v>-599000</v>
      </c>
    </row>
    <row r="17" spans="1:16" s="14" customFormat="1">
      <c r="A17" s="31" t="s">
        <v>35</v>
      </c>
      <c r="B17" s="31" t="s">
        <v>36</v>
      </c>
      <c r="C17" s="31" t="s">
        <v>37</v>
      </c>
      <c r="D17" s="32" t="s">
        <v>38</v>
      </c>
      <c r="E17" s="33">
        <f>-10155+99000</f>
        <v>88845</v>
      </c>
      <c r="F17" s="33">
        <f>-10155+99000</f>
        <v>88845</v>
      </c>
      <c r="G17" s="33"/>
      <c r="H17" s="33"/>
      <c r="I17" s="33"/>
      <c r="J17" s="33"/>
      <c r="K17" s="33"/>
      <c r="L17" s="33"/>
      <c r="M17" s="33"/>
      <c r="N17" s="33"/>
      <c r="O17" s="33"/>
      <c r="P17" s="10">
        <f t="shared" si="1"/>
        <v>88845</v>
      </c>
    </row>
    <row r="18" spans="1:16" s="14" customFormat="1" ht="25.5">
      <c r="A18" s="31" t="s">
        <v>57</v>
      </c>
      <c r="B18" s="31" t="s">
        <v>58</v>
      </c>
      <c r="C18" s="31" t="s">
        <v>59</v>
      </c>
      <c r="D18" s="32" t="s">
        <v>60</v>
      </c>
      <c r="E18" s="33">
        <v>10155</v>
      </c>
      <c r="F18" s="33">
        <v>10155</v>
      </c>
      <c r="G18" s="33"/>
      <c r="H18" s="33"/>
      <c r="I18" s="33"/>
      <c r="J18" s="33"/>
      <c r="K18" s="33"/>
      <c r="L18" s="33"/>
      <c r="M18" s="33"/>
      <c r="N18" s="33"/>
      <c r="O18" s="33"/>
      <c r="P18" s="10">
        <f t="shared" si="1"/>
        <v>10155</v>
      </c>
    </row>
    <row r="19" spans="1:16" s="22" customFormat="1" ht="29.25" customHeight="1">
      <c r="A19" s="24" t="s">
        <v>25</v>
      </c>
      <c r="B19" s="8"/>
      <c r="C19" s="8"/>
      <c r="D19" s="8" t="s">
        <v>26</v>
      </c>
      <c r="E19" s="9">
        <f>E20</f>
        <v>0</v>
      </c>
      <c r="F19" s="9">
        <f t="shared" ref="F19:O19" si="3">F20</f>
        <v>0</v>
      </c>
      <c r="G19" s="9">
        <f t="shared" si="3"/>
        <v>0</v>
      </c>
      <c r="H19" s="9">
        <f t="shared" si="3"/>
        <v>-91600</v>
      </c>
      <c r="I19" s="9">
        <f t="shared" si="3"/>
        <v>0</v>
      </c>
      <c r="J19" s="9">
        <f t="shared" si="3"/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 t="shared" si="3"/>
        <v>0</v>
      </c>
      <c r="P19" s="10">
        <f>E19+J19</f>
        <v>0</v>
      </c>
    </row>
    <row r="20" spans="1:16" s="22" customFormat="1">
      <c r="A20" s="24" t="s">
        <v>27</v>
      </c>
      <c r="B20" s="8"/>
      <c r="C20" s="8"/>
      <c r="D20" s="8"/>
      <c r="E20" s="9">
        <f>SUM(E21:E22)</f>
        <v>0</v>
      </c>
      <c r="F20" s="9">
        <f t="shared" ref="F20:O20" si="4">SUM(F21:F22)</f>
        <v>0</v>
      </c>
      <c r="G20" s="9">
        <f t="shared" si="4"/>
        <v>0</v>
      </c>
      <c r="H20" s="9">
        <f t="shared" si="4"/>
        <v>-91600</v>
      </c>
      <c r="I20" s="9">
        <f t="shared" si="4"/>
        <v>0</v>
      </c>
      <c r="J20" s="9">
        <f t="shared" si="4"/>
        <v>0</v>
      </c>
      <c r="K20" s="9">
        <f t="shared" si="4"/>
        <v>0</v>
      </c>
      <c r="L20" s="9">
        <f t="shared" si="4"/>
        <v>0</v>
      </c>
      <c r="M20" s="9">
        <f t="shared" si="4"/>
        <v>0</v>
      </c>
      <c r="N20" s="9">
        <f t="shared" si="4"/>
        <v>0</v>
      </c>
      <c r="O20" s="9">
        <f t="shared" si="4"/>
        <v>0</v>
      </c>
      <c r="P20" s="10">
        <f>E20+J20</f>
        <v>0</v>
      </c>
    </row>
    <row r="21" spans="1:16" s="22" customFormat="1" ht="25.5">
      <c r="A21" s="36" t="s">
        <v>96</v>
      </c>
      <c r="B21" s="36" t="s">
        <v>97</v>
      </c>
      <c r="C21" s="37" t="s">
        <v>98</v>
      </c>
      <c r="D21" s="40" t="s">
        <v>99</v>
      </c>
      <c r="E21" s="9">
        <v>0</v>
      </c>
      <c r="F21" s="9">
        <v>0</v>
      </c>
      <c r="G21" s="9"/>
      <c r="H21" s="9">
        <v>-6600</v>
      </c>
      <c r="I21" s="9"/>
      <c r="J21" s="9"/>
      <c r="K21" s="9"/>
      <c r="L21" s="9"/>
      <c r="M21" s="9"/>
      <c r="N21" s="9"/>
      <c r="O21" s="9"/>
      <c r="P21" s="10"/>
    </row>
    <row r="22" spans="1:16" s="14" customFormat="1" ht="38.25">
      <c r="A22" s="36" t="s">
        <v>53</v>
      </c>
      <c r="B22" s="36" t="s">
        <v>54</v>
      </c>
      <c r="C22" s="37" t="s">
        <v>49</v>
      </c>
      <c r="D22" s="38" t="s">
        <v>55</v>
      </c>
      <c r="E22" s="33">
        <v>0</v>
      </c>
      <c r="F22" s="33">
        <v>0</v>
      </c>
      <c r="G22" s="33"/>
      <c r="H22" s="33">
        <v>-85000</v>
      </c>
      <c r="I22" s="33"/>
      <c r="J22" s="33"/>
      <c r="K22" s="33"/>
      <c r="L22" s="33"/>
      <c r="M22" s="33"/>
      <c r="N22" s="33"/>
      <c r="O22" s="33"/>
      <c r="P22" s="10">
        <f t="shared" ref="P22" si="5">E22+J22</f>
        <v>0</v>
      </c>
    </row>
    <row r="23" spans="1:16" s="22" customFormat="1" ht="25.5">
      <c r="A23" s="24" t="s">
        <v>40</v>
      </c>
      <c r="B23" s="8"/>
      <c r="C23" s="24"/>
      <c r="D23" s="8" t="s">
        <v>39</v>
      </c>
      <c r="E23" s="9">
        <f>E24</f>
        <v>0</v>
      </c>
      <c r="F23" s="9">
        <f t="shared" ref="F23:O23" si="6">F24</f>
        <v>0</v>
      </c>
      <c r="G23" s="9">
        <f t="shared" si="6"/>
        <v>0</v>
      </c>
      <c r="H23" s="9">
        <f t="shared" si="6"/>
        <v>0</v>
      </c>
      <c r="I23" s="9">
        <f t="shared" si="6"/>
        <v>0</v>
      </c>
      <c r="J23" s="9">
        <f t="shared" si="6"/>
        <v>13137355</v>
      </c>
      <c r="K23" s="9">
        <f t="shared" si="6"/>
        <v>13137355</v>
      </c>
      <c r="L23" s="9">
        <f t="shared" si="6"/>
        <v>0</v>
      </c>
      <c r="M23" s="9">
        <f t="shared" si="6"/>
        <v>0</v>
      </c>
      <c r="N23" s="9">
        <f t="shared" si="6"/>
        <v>0</v>
      </c>
      <c r="O23" s="9">
        <f t="shared" si="6"/>
        <v>13137355</v>
      </c>
      <c r="P23" s="10">
        <f t="shared" ref="P23:P36" si="7">E23+J23</f>
        <v>13137355</v>
      </c>
    </row>
    <row r="24" spans="1:16" s="22" customFormat="1">
      <c r="A24" s="24" t="s">
        <v>41</v>
      </c>
      <c r="B24" s="8"/>
      <c r="C24" s="24"/>
      <c r="D24" s="30"/>
      <c r="E24" s="9">
        <f t="shared" ref="E24:O24" si="8">SUM(E25:E25)</f>
        <v>0</v>
      </c>
      <c r="F24" s="9">
        <f t="shared" si="8"/>
        <v>0</v>
      </c>
      <c r="G24" s="9">
        <f t="shared" si="8"/>
        <v>0</v>
      </c>
      <c r="H24" s="9">
        <f t="shared" si="8"/>
        <v>0</v>
      </c>
      <c r="I24" s="9">
        <f t="shared" si="8"/>
        <v>0</v>
      </c>
      <c r="J24" s="9">
        <f t="shared" si="8"/>
        <v>13137355</v>
      </c>
      <c r="K24" s="9">
        <f t="shared" si="8"/>
        <v>13137355</v>
      </c>
      <c r="L24" s="9">
        <f t="shared" si="8"/>
        <v>0</v>
      </c>
      <c r="M24" s="9">
        <f t="shared" si="8"/>
        <v>0</v>
      </c>
      <c r="N24" s="9">
        <f t="shared" si="8"/>
        <v>0</v>
      </c>
      <c r="O24" s="9">
        <f t="shared" si="8"/>
        <v>13137355</v>
      </c>
      <c r="P24" s="10">
        <f t="shared" si="7"/>
        <v>13137355</v>
      </c>
    </row>
    <row r="25" spans="1:16" s="28" customFormat="1" ht="25.5">
      <c r="A25" s="23" t="s">
        <v>61</v>
      </c>
      <c r="B25" s="26">
        <v>2010</v>
      </c>
      <c r="C25" s="23" t="s">
        <v>62</v>
      </c>
      <c r="D25" s="25" t="s">
        <v>63</v>
      </c>
      <c r="E25" s="27"/>
      <c r="F25" s="27"/>
      <c r="G25" s="27"/>
      <c r="H25" s="27"/>
      <c r="I25" s="27"/>
      <c r="J25" s="27">
        <v>13137355</v>
      </c>
      <c r="K25" s="27">
        <v>13137355</v>
      </c>
      <c r="L25" s="27"/>
      <c r="M25" s="27"/>
      <c r="N25" s="27"/>
      <c r="O25" s="27">
        <v>13137355</v>
      </c>
      <c r="P25" s="20">
        <f t="shared" si="7"/>
        <v>13137355</v>
      </c>
    </row>
    <row r="26" spans="1:16" s="22" customFormat="1" ht="25.5">
      <c r="A26" s="24" t="s">
        <v>70</v>
      </c>
      <c r="B26" s="8"/>
      <c r="C26" s="24"/>
      <c r="D26" s="8" t="s">
        <v>82</v>
      </c>
      <c r="E26" s="9">
        <f>E27</f>
        <v>0</v>
      </c>
      <c r="F26" s="9">
        <f t="shared" ref="F26:O26" si="9">F27</f>
        <v>0</v>
      </c>
      <c r="G26" s="9">
        <f t="shared" si="9"/>
        <v>150000</v>
      </c>
      <c r="H26" s="9">
        <f t="shared" si="9"/>
        <v>0</v>
      </c>
      <c r="I26" s="9">
        <f t="shared" si="9"/>
        <v>0</v>
      </c>
      <c r="J26" s="9">
        <f t="shared" si="9"/>
        <v>0</v>
      </c>
      <c r="K26" s="9">
        <f t="shared" si="9"/>
        <v>0</v>
      </c>
      <c r="L26" s="9">
        <f t="shared" si="9"/>
        <v>0</v>
      </c>
      <c r="M26" s="9">
        <f t="shared" si="9"/>
        <v>0</v>
      </c>
      <c r="N26" s="9">
        <f t="shared" si="9"/>
        <v>0</v>
      </c>
      <c r="O26" s="9">
        <f t="shared" si="9"/>
        <v>0</v>
      </c>
      <c r="P26" s="10">
        <f t="shared" ref="P26:P28" si="10">E26+J26</f>
        <v>0</v>
      </c>
    </row>
    <row r="27" spans="1:16" s="22" customFormat="1">
      <c r="A27" s="24" t="s">
        <v>71</v>
      </c>
      <c r="B27" s="8"/>
      <c r="C27" s="24"/>
      <c r="D27" s="30"/>
      <c r="E27" s="9">
        <f>SUM(E28)</f>
        <v>0</v>
      </c>
      <c r="F27" s="9">
        <f t="shared" ref="F27:O27" si="11">SUM(F28)</f>
        <v>0</v>
      </c>
      <c r="G27" s="9">
        <f t="shared" si="11"/>
        <v>150000</v>
      </c>
      <c r="H27" s="9">
        <f t="shared" si="11"/>
        <v>0</v>
      </c>
      <c r="I27" s="9">
        <f t="shared" si="11"/>
        <v>0</v>
      </c>
      <c r="J27" s="9">
        <f t="shared" si="11"/>
        <v>0</v>
      </c>
      <c r="K27" s="9">
        <f t="shared" si="11"/>
        <v>0</v>
      </c>
      <c r="L27" s="9">
        <f t="shared" si="11"/>
        <v>0</v>
      </c>
      <c r="M27" s="9">
        <f t="shared" si="11"/>
        <v>0</v>
      </c>
      <c r="N27" s="9">
        <f t="shared" si="11"/>
        <v>0</v>
      </c>
      <c r="O27" s="9">
        <f t="shared" si="11"/>
        <v>0</v>
      </c>
      <c r="P27" s="10">
        <f t="shared" si="10"/>
        <v>0</v>
      </c>
    </row>
    <row r="28" spans="1:16" s="28" customFormat="1" ht="38.25">
      <c r="A28" s="39" t="s">
        <v>72</v>
      </c>
      <c r="B28" s="31" t="s">
        <v>29</v>
      </c>
      <c r="C28" s="31" t="s">
        <v>30</v>
      </c>
      <c r="D28" s="32" t="s">
        <v>31</v>
      </c>
      <c r="E28" s="27">
        <v>0</v>
      </c>
      <c r="F28" s="27">
        <v>0</v>
      </c>
      <c r="G28" s="27">
        <v>150000</v>
      </c>
      <c r="H28" s="27"/>
      <c r="I28" s="27"/>
      <c r="J28" s="27"/>
      <c r="K28" s="27"/>
      <c r="L28" s="27"/>
      <c r="M28" s="27"/>
      <c r="N28" s="27"/>
      <c r="O28" s="27"/>
      <c r="P28" s="20">
        <f t="shared" si="10"/>
        <v>0</v>
      </c>
    </row>
    <row r="29" spans="1:16" s="22" customFormat="1" ht="25.5">
      <c r="A29" s="24" t="s">
        <v>42</v>
      </c>
      <c r="B29" s="8"/>
      <c r="C29" s="24"/>
      <c r="D29" s="8" t="s">
        <v>45</v>
      </c>
      <c r="E29" s="9">
        <f>E30</f>
        <v>0</v>
      </c>
      <c r="F29" s="9">
        <f t="shared" ref="F29:O29" si="12">F30</f>
        <v>0</v>
      </c>
      <c r="G29" s="9">
        <f t="shared" si="12"/>
        <v>0</v>
      </c>
      <c r="H29" s="9">
        <f t="shared" si="12"/>
        <v>0</v>
      </c>
      <c r="I29" s="9">
        <f t="shared" si="12"/>
        <v>0</v>
      </c>
      <c r="J29" s="9">
        <f t="shared" si="12"/>
        <v>0</v>
      </c>
      <c r="K29" s="9">
        <f t="shared" si="12"/>
        <v>0</v>
      </c>
      <c r="L29" s="9">
        <f t="shared" si="12"/>
        <v>0</v>
      </c>
      <c r="M29" s="9">
        <f t="shared" si="12"/>
        <v>0</v>
      </c>
      <c r="N29" s="9">
        <f t="shared" si="12"/>
        <v>0</v>
      </c>
      <c r="O29" s="9">
        <f t="shared" si="12"/>
        <v>0</v>
      </c>
      <c r="P29" s="20">
        <f t="shared" si="7"/>
        <v>0</v>
      </c>
    </row>
    <row r="30" spans="1:16" s="22" customFormat="1">
      <c r="A30" s="24" t="s">
        <v>43</v>
      </c>
      <c r="B30" s="8"/>
      <c r="C30" s="24"/>
      <c r="D30" s="30"/>
      <c r="E30" s="9">
        <f>SUM(E31:E36)</f>
        <v>0</v>
      </c>
      <c r="F30" s="9">
        <f t="shared" ref="F30:O30" si="13">SUM(F31:F36)</f>
        <v>0</v>
      </c>
      <c r="G30" s="9">
        <f t="shared" si="13"/>
        <v>0</v>
      </c>
      <c r="H30" s="9">
        <f t="shared" si="13"/>
        <v>0</v>
      </c>
      <c r="I30" s="9">
        <f t="shared" si="13"/>
        <v>0</v>
      </c>
      <c r="J30" s="9">
        <f t="shared" si="13"/>
        <v>0</v>
      </c>
      <c r="K30" s="9">
        <f t="shared" si="13"/>
        <v>0</v>
      </c>
      <c r="L30" s="9">
        <f t="shared" si="13"/>
        <v>0</v>
      </c>
      <c r="M30" s="9">
        <f t="shared" si="13"/>
        <v>0</v>
      </c>
      <c r="N30" s="9">
        <f t="shared" si="13"/>
        <v>0</v>
      </c>
      <c r="O30" s="9">
        <f t="shared" si="13"/>
        <v>0</v>
      </c>
      <c r="P30" s="20">
        <f t="shared" si="7"/>
        <v>0</v>
      </c>
    </row>
    <row r="31" spans="1:16" s="28" customFormat="1" ht="38.25">
      <c r="A31" s="39" t="s">
        <v>64</v>
      </c>
      <c r="B31" s="31" t="s">
        <v>29</v>
      </c>
      <c r="C31" s="31" t="s">
        <v>30</v>
      </c>
      <c r="D31" s="32" t="s">
        <v>31</v>
      </c>
      <c r="E31" s="27">
        <v>-1119500</v>
      </c>
      <c r="F31" s="27">
        <v>-1119500</v>
      </c>
      <c r="G31" s="27">
        <v>-986000</v>
      </c>
      <c r="H31" s="27"/>
      <c r="I31" s="27"/>
      <c r="J31" s="27"/>
      <c r="K31" s="27"/>
      <c r="L31" s="27"/>
      <c r="M31" s="27"/>
      <c r="N31" s="27"/>
      <c r="O31" s="27"/>
      <c r="P31" s="20">
        <f t="shared" si="7"/>
        <v>-1119500</v>
      </c>
    </row>
    <row r="32" spans="1:16" s="28" customFormat="1" ht="25.5">
      <c r="A32" s="39" t="s">
        <v>86</v>
      </c>
      <c r="B32" s="31" t="s">
        <v>87</v>
      </c>
      <c r="C32" s="31" t="s">
        <v>90</v>
      </c>
      <c r="D32" s="32" t="s">
        <v>91</v>
      </c>
      <c r="E32" s="27">
        <v>782000</v>
      </c>
      <c r="F32" s="27">
        <v>782000</v>
      </c>
      <c r="G32" s="27">
        <v>700000</v>
      </c>
      <c r="H32" s="27"/>
      <c r="I32" s="27"/>
      <c r="J32" s="27"/>
      <c r="K32" s="27"/>
      <c r="L32" s="27"/>
      <c r="M32" s="27"/>
      <c r="N32" s="27"/>
      <c r="O32" s="27"/>
      <c r="P32" s="20">
        <f t="shared" si="7"/>
        <v>782000</v>
      </c>
    </row>
    <row r="33" spans="1:16" s="28" customFormat="1">
      <c r="A33" s="23" t="s">
        <v>88</v>
      </c>
      <c r="B33" s="31" t="s">
        <v>89</v>
      </c>
      <c r="C33" s="31" t="s">
        <v>66</v>
      </c>
      <c r="D33" s="32" t="s">
        <v>92</v>
      </c>
      <c r="E33" s="27">
        <v>261000</v>
      </c>
      <c r="F33" s="27">
        <v>261000</v>
      </c>
      <c r="G33" s="27">
        <v>230000</v>
      </c>
      <c r="H33" s="27"/>
      <c r="I33" s="27"/>
      <c r="J33" s="27"/>
      <c r="K33" s="27"/>
      <c r="L33" s="27"/>
      <c r="M33" s="27"/>
      <c r="N33" s="27"/>
      <c r="O33" s="27"/>
      <c r="P33" s="20">
        <f t="shared" si="7"/>
        <v>261000</v>
      </c>
    </row>
    <row r="34" spans="1:16" s="28" customFormat="1">
      <c r="A34" s="39" t="s">
        <v>65</v>
      </c>
      <c r="B34" s="26">
        <v>4040</v>
      </c>
      <c r="C34" s="39" t="s">
        <v>66</v>
      </c>
      <c r="D34" s="40" t="s">
        <v>67</v>
      </c>
      <c r="E34" s="27">
        <v>28000</v>
      </c>
      <c r="F34" s="27">
        <v>28000</v>
      </c>
      <c r="G34" s="27">
        <v>70000</v>
      </c>
      <c r="H34" s="27"/>
      <c r="I34" s="27"/>
      <c r="J34" s="27"/>
      <c r="K34" s="27"/>
      <c r="L34" s="27"/>
      <c r="M34" s="27"/>
      <c r="N34" s="27"/>
      <c r="O34" s="27"/>
      <c r="P34" s="20">
        <f t="shared" si="7"/>
        <v>28000</v>
      </c>
    </row>
    <row r="35" spans="1:16" s="28" customFormat="1" ht="38.25">
      <c r="A35" s="39" t="s">
        <v>44</v>
      </c>
      <c r="B35" s="26">
        <v>4060</v>
      </c>
      <c r="C35" s="39" t="s">
        <v>46</v>
      </c>
      <c r="D35" s="40" t="s">
        <v>47</v>
      </c>
      <c r="E35" s="27">
        <v>141500</v>
      </c>
      <c r="F35" s="27">
        <v>141500</v>
      </c>
      <c r="G35" s="27"/>
      <c r="H35" s="27"/>
      <c r="I35" s="27"/>
      <c r="J35" s="27"/>
      <c r="K35" s="27"/>
      <c r="L35" s="27"/>
      <c r="M35" s="27"/>
      <c r="N35" s="27"/>
      <c r="O35" s="27"/>
      <c r="P35" s="20">
        <f t="shared" si="7"/>
        <v>141500</v>
      </c>
    </row>
    <row r="36" spans="1:16" s="28" customFormat="1" ht="25.5">
      <c r="A36" s="39" t="s">
        <v>68</v>
      </c>
      <c r="B36" s="26">
        <v>4081</v>
      </c>
      <c r="C36" s="39" t="s">
        <v>50</v>
      </c>
      <c r="D36" s="40" t="s">
        <v>69</v>
      </c>
      <c r="E36" s="27">
        <v>-93000</v>
      </c>
      <c r="F36" s="27">
        <v>-93000</v>
      </c>
      <c r="G36" s="27">
        <v>-14000</v>
      </c>
      <c r="H36" s="27"/>
      <c r="I36" s="27"/>
      <c r="J36" s="27"/>
      <c r="K36" s="27"/>
      <c r="L36" s="27"/>
      <c r="M36" s="27"/>
      <c r="N36" s="27"/>
      <c r="O36" s="27"/>
      <c r="P36" s="20">
        <f t="shared" si="7"/>
        <v>-93000</v>
      </c>
    </row>
    <row r="37" spans="1:16" ht="28.9" customHeight="1">
      <c r="A37" s="7" t="s">
        <v>21</v>
      </c>
      <c r="B37" s="8"/>
      <c r="C37" s="9"/>
      <c r="D37" s="21" t="s">
        <v>22</v>
      </c>
      <c r="E37" s="13">
        <f>E38</f>
        <v>500000</v>
      </c>
      <c r="F37" s="13">
        <f t="shared" ref="F37:O37" si="14">F38</f>
        <v>500000</v>
      </c>
      <c r="G37" s="13">
        <f t="shared" si="14"/>
        <v>55000</v>
      </c>
      <c r="H37" s="13">
        <f t="shared" si="14"/>
        <v>-2000000</v>
      </c>
      <c r="I37" s="13">
        <f t="shared" si="14"/>
        <v>0</v>
      </c>
      <c r="J37" s="13">
        <f t="shared" si="14"/>
        <v>21000000</v>
      </c>
      <c r="K37" s="13">
        <f t="shared" si="14"/>
        <v>21000000</v>
      </c>
      <c r="L37" s="13">
        <f t="shared" si="14"/>
        <v>0</v>
      </c>
      <c r="M37" s="13">
        <f t="shared" si="14"/>
        <v>0</v>
      </c>
      <c r="N37" s="13">
        <f t="shared" si="14"/>
        <v>0</v>
      </c>
      <c r="O37" s="13">
        <f t="shared" si="14"/>
        <v>21000000</v>
      </c>
      <c r="P37" s="20">
        <f>E37+J37</f>
        <v>21500000</v>
      </c>
    </row>
    <row r="38" spans="1:16" ht="15" customHeight="1">
      <c r="A38" s="7" t="s">
        <v>23</v>
      </c>
      <c r="B38" s="8"/>
      <c r="C38" s="9"/>
      <c r="D38" s="10"/>
      <c r="E38" s="13">
        <f>SUM(E39:E45)</f>
        <v>500000</v>
      </c>
      <c r="F38" s="13">
        <f t="shared" ref="F38:O38" si="15">SUM(F39:F45)</f>
        <v>500000</v>
      </c>
      <c r="G38" s="13">
        <f t="shared" si="15"/>
        <v>55000</v>
      </c>
      <c r="H38" s="13">
        <f t="shared" si="15"/>
        <v>-2000000</v>
      </c>
      <c r="I38" s="13">
        <f t="shared" si="15"/>
        <v>0</v>
      </c>
      <c r="J38" s="13">
        <f t="shared" si="15"/>
        <v>21000000</v>
      </c>
      <c r="K38" s="13">
        <f t="shared" si="15"/>
        <v>21000000</v>
      </c>
      <c r="L38" s="13">
        <f t="shared" si="15"/>
        <v>0</v>
      </c>
      <c r="M38" s="13">
        <f t="shared" si="15"/>
        <v>0</v>
      </c>
      <c r="N38" s="13">
        <f t="shared" si="15"/>
        <v>0</v>
      </c>
      <c r="O38" s="13">
        <f t="shared" si="15"/>
        <v>21000000</v>
      </c>
      <c r="P38" s="20">
        <f t="shared" ref="P38:P54" si="16">E38+J38</f>
        <v>21500000</v>
      </c>
    </row>
    <row r="39" spans="1:16" s="28" customFormat="1" ht="51" customHeight="1">
      <c r="A39" s="29">
        <v>1210160</v>
      </c>
      <c r="B39" s="31" t="s">
        <v>29</v>
      </c>
      <c r="C39" s="31" t="s">
        <v>30</v>
      </c>
      <c r="D39" s="32" t="s">
        <v>31</v>
      </c>
      <c r="E39" s="12">
        <v>0</v>
      </c>
      <c r="F39" s="12">
        <v>0</v>
      </c>
      <c r="G39" s="12">
        <v>55000</v>
      </c>
      <c r="H39" s="12"/>
      <c r="I39" s="12"/>
      <c r="J39" s="12"/>
      <c r="K39" s="12"/>
      <c r="L39" s="12"/>
      <c r="M39" s="12"/>
      <c r="N39" s="12"/>
      <c r="O39" s="12"/>
      <c r="P39" s="20">
        <f t="shared" si="16"/>
        <v>0</v>
      </c>
    </row>
    <row r="40" spans="1:16" s="28" customFormat="1" ht="15" customHeight="1">
      <c r="A40" s="29">
        <v>1216020</v>
      </c>
      <c r="B40" s="26">
        <v>6020</v>
      </c>
      <c r="C40" s="41" t="s">
        <v>28</v>
      </c>
      <c r="D40" s="11" t="s">
        <v>75</v>
      </c>
      <c r="E40" s="12">
        <v>220000</v>
      </c>
      <c r="F40" s="12">
        <v>220000</v>
      </c>
      <c r="G40" s="12"/>
      <c r="H40" s="12"/>
      <c r="I40" s="12"/>
      <c r="J40" s="12"/>
      <c r="K40" s="12"/>
      <c r="L40" s="12"/>
      <c r="M40" s="12"/>
      <c r="N40" s="12"/>
      <c r="O40" s="12"/>
      <c r="P40" s="20">
        <f t="shared" si="16"/>
        <v>220000</v>
      </c>
    </row>
    <row r="41" spans="1:16" s="28" customFormat="1">
      <c r="A41" s="29">
        <v>1216030</v>
      </c>
      <c r="B41" s="26">
        <v>6030</v>
      </c>
      <c r="C41" s="41" t="s">
        <v>28</v>
      </c>
      <c r="D41" s="20" t="s">
        <v>48</v>
      </c>
      <c r="E41" s="12">
        <f>-2547000+500000</f>
        <v>-2047000</v>
      </c>
      <c r="F41" s="12">
        <f>-2547000+500000</f>
        <v>-2047000</v>
      </c>
      <c r="G41" s="12"/>
      <c r="H41" s="12">
        <v>-2000000</v>
      </c>
      <c r="I41" s="12"/>
      <c r="J41" s="12"/>
      <c r="K41" s="12"/>
      <c r="L41" s="12"/>
      <c r="M41" s="12"/>
      <c r="N41" s="12"/>
      <c r="O41" s="12"/>
      <c r="P41" s="20">
        <f t="shared" si="16"/>
        <v>-2047000</v>
      </c>
    </row>
    <row r="42" spans="1:16" s="28" customFormat="1" ht="25.5">
      <c r="A42" s="29">
        <v>1216090</v>
      </c>
      <c r="B42" s="26">
        <v>6090</v>
      </c>
      <c r="C42" s="18" t="s">
        <v>83</v>
      </c>
      <c r="D42" s="20" t="s">
        <v>76</v>
      </c>
      <c r="E42" s="12">
        <v>-180214</v>
      </c>
      <c r="F42" s="12">
        <v>-180214</v>
      </c>
      <c r="G42" s="12"/>
      <c r="H42" s="12"/>
      <c r="I42" s="12"/>
      <c r="J42" s="12"/>
      <c r="K42" s="12"/>
      <c r="L42" s="12"/>
      <c r="M42" s="12"/>
      <c r="N42" s="12"/>
      <c r="O42" s="12"/>
      <c r="P42" s="20">
        <f t="shared" si="16"/>
        <v>-180214</v>
      </c>
    </row>
    <row r="43" spans="1:16" s="28" customFormat="1" ht="26.25" customHeight="1">
      <c r="A43" s="29">
        <v>1217461</v>
      </c>
      <c r="B43" s="26">
        <v>7461</v>
      </c>
      <c r="C43" s="18" t="s">
        <v>84</v>
      </c>
      <c r="D43" s="20" t="s">
        <v>77</v>
      </c>
      <c r="E43" s="12">
        <v>2289214</v>
      </c>
      <c r="F43" s="12">
        <v>2289214</v>
      </c>
      <c r="G43" s="12"/>
      <c r="H43" s="12"/>
      <c r="I43" s="12"/>
      <c r="J43" s="12"/>
      <c r="K43" s="12"/>
      <c r="L43" s="12"/>
      <c r="M43" s="12"/>
      <c r="N43" s="12"/>
      <c r="O43" s="12"/>
      <c r="P43" s="20">
        <f t="shared" si="16"/>
        <v>2289214</v>
      </c>
    </row>
    <row r="44" spans="1:16" s="28" customFormat="1" ht="26.25" customHeight="1">
      <c r="A44" s="29">
        <v>1217670</v>
      </c>
      <c r="B44" s="26">
        <v>7670</v>
      </c>
      <c r="C44" s="18" t="s">
        <v>52</v>
      </c>
      <c r="D44" s="11" t="s">
        <v>56</v>
      </c>
      <c r="E44" s="12"/>
      <c r="F44" s="12"/>
      <c r="G44" s="12"/>
      <c r="H44" s="12"/>
      <c r="I44" s="12"/>
      <c r="J44" s="12">
        <v>21000000</v>
      </c>
      <c r="K44" s="12">
        <v>21000000</v>
      </c>
      <c r="L44" s="12"/>
      <c r="M44" s="12"/>
      <c r="N44" s="12"/>
      <c r="O44" s="12">
        <v>21000000</v>
      </c>
      <c r="P44" s="20">
        <f t="shared" si="16"/>
        <v>21000000</v>
      </c>
    </row>
    <row r="45" spans="1:16" s="28" customFormat="1" ht="23.25" customHeight="1">
      <c r="A45" s="29">
        <v>1218240</v>
      </c>
      <c r="B45" s="26">
        <v>8240</v>
      </c>
      <c r="C45" s="18" t="s">
        <v>85</v>
      </c>
      <c r="D45" s="11" t="s">
        <v>78</v>
      </c>
      <c r="E45" s="12">
        <v>218000</v>
      </c>
      <c r="F45" s="12">
        <v>218000</v>
      </c>
      <c r="G45" s="12"/>
      <c r="H45" s="12"/>
      <c r="I45" s="12"/>
      <c r="J45" s="12"/>
      <c r="K45" s="12"/>
      <c r="L45" s="12"/>
      <c r="M45" s="12"/>
      <c r="N45" s="12"/>
      <c r="O45" s="12"/>
      <c r="P45" s="20">
        <f t="shared" si="16"/>
        <v>218000</v>
      </c>
    </row>
    <row r="46" spans="1:16" s="22" customFormat="1" ht="26.25" customHeight="1">
      <c r="A46" s="7">
        <v>3100000</v>
      </c>
      <c r="B46" s="8"/>
      <c r="C46" s="21"/>
      <c r="D46" s="9" t="s">
        <v>73</v>
      </c>
      <c r="E46" s="13">
        <f>E47</f>
        <v>-23400</v>
      </c>
      <c r="F46" s="13">
        <f t="shared" ref="F46:O46" si="17">F47</f>
        <v>-23400</v>
      </c>
      <c r="G46" s="13">
        <f t="shared" si="17"/>
        <v>0</v>
      </c>
      <c r="H46" s="13">
        <f t="shared" si="17"/>
        <v>0</v>
      </c>
      <c r="I46" s="13">
        <f t="shared" si="17"/>
        <v>0</v>
      </c>
      <c r="J46" s="13">
        <f t="shared" si="17"/>
        <v>23400</v>
      </c>
      <c r="K46" s="13">
        <f t="shared" si="17"/>
        <v>23400</v>
      </c>
      <c r="L46" s="13">
        <f t="shared" si="17"/>
        <v>0</v>
      </c>
      <c r="M46" s="13">
        <f t="shared" si="17"/>
        <v>0</v>
      </c>
      <c r="N46" s="13">
        <f t="shared" si="17"/>
        <v>0</v>
      </c>
      <c r="O46" s="13">
        <f t="shared" si="17"/>
        <v>23400</v>
      </c>
      <c r="P46" s="20">
        <f t="shared" si="16"/>
        <v>0</v>
      </c>
    </row>
    <row r="47" spans="1:16" s="22" customFormat="1">
      <c r="A47" s="7">
        <v>3110000</v>
      </c>
      <c r="B47" s="8"/>
      <c r="C47" s="21"/>
      <c r="D47" s="10"/>
      <c r="E47" s="13">
        <f>E48+E49</f>
        <v>-23400</v>
      </c>
      <c r="F47" s="13">
        <f t="shared" ref="F47:O47" si="18">F48+F49</f>
        <v>-23400</v>
      </c>
      <c r="G47" s="13">
        <f t="shared" si="18"/>
        <v>0</v>
      </c>
      <c r="H47" s="13">
        <f t="shared" si="18"/>
        <v>0</v>
      </c>
      <c r="I47" s="13">
        <f t="shared" si="18"/>
        <v>0</v>
      </c>
      <c r="J47" s="13">
        <f t="shared" si="18"/>
        <v>23400</v>
      </c>
      <c r="K47" s="13">
        <f t="shared" si="18"/>
        <v>23400</v>
      </c>
      <c r="L47" s="13">
        <f t="shared" si="18"/>
        <v>0</v>
      </c>
      <c r="M47" s="13">
        <f t="shared" si="18"/>
        <v>0</v>
      </c>
      <c r="N47" s="13">
        <f t="shared" si="18"/>
        <v>0</v>
      </c>
      <c r="O47" s="13">
        <f t="shared" si="18"/>
        <v>23400</v>
      </c>
      <c r="P47" s="20">
        <f t="shared" si="16"/>
        <v>0</v>
      </c>
    </row>
    <row r="48" spans="1:16" s="28" customFormat="1" ht="26.25" customHeight="1">
      <c r="A48" s="29">
        <v>3110160</v>
      </c>
      <c r="B48" s="31" t="s">
        <v>29</v>
      </c>
      <c r="C48" s="31" t="s">
        <v>30</v>
      </c>
      <c r="D48" s="32" t="s">
        <v>31</v>
      </c>
      <c r="E48" s="12">
        <v>-23400</v>
      </c>
      <c r="F48" s="12">
        <v>-23400</v>
      </c>
      <c r="G48" s="12"/>
      <c r="H48" s="12"/>
      <c r="I48" s="12"/>
      <c r="J48" s="12"/>
      <c r="K48" s="12"/>
      <c r="L48" s="12"/>
      <c r="M48" s="12"/>
      <c r="N48" s="12"/>
      <c r="O48" s="12"/>
      <c r="P48" s="20">
        <f t="shared" si="16"/>
        <v>-23400</v>
      </c>
    </row>
    <row r="49" spans="1:17" s="28" customFormat="1" ht="26.25" customHeight="1">
      <c r="A49" s="29">
        <v>3117130</v>
      </c>
      <c r="B49" s="26">
        <v>7130</v>
      </c>
      <c r="C49" s="31" t="s">
        <v>51</v>
      </c>
      <c r="D49" s="11" t="s">
        <v>79</v>
      </c>
      <c r="E49" s="12"/>
      <c r="F49" s="12"/>
      <c r="G49" s="12"/>
      <c r="H49" s="12"/>
      <c r="I49" s="12"/>
      <c r="J49" s="12">
        <v>23400</v>
      </c>
      <c r="K49" s="12">
        <v>23400</v>
      </c>
      <c r="L49" s="12"/>
      <c r="M49" s="12"/>
      <c r="N49" s="12"/>
      <c r="O49" s="12">
        <v>23400</v>
      </c>
      <c r="P49" s="20">
        <f t="shared" si="16"/>
        <v>23400</v>
      </c>
    </row>
    <row r="50" spans="1:17" s="22" customFormat="1" ht="26.25" customHeight="1">
      <c r="A50" s="7">
        <v>3700000</v>
      </c>
      <c r="B50" s="8"/>
      <c r="C50" s="21"/>
      <c r="D50" s="9" t="s">
        <v>74</v>
      </c>
      <c r="E50" s="13">
        <f>E51</f>
        <v>491362</v>
      </c>
      <c r="F50" s="13">
        <f t="shared" ref="F50:O50" si="19">F51</f>
        <v>491362</v>
      </c>
      <c r="G50" s="13">
        <f t="shared" si="19"/>
        <v>90000</v>
      </c>
      <c r="H50" s="13">
        <f t="shared" si="19"/>
        <v>0</v>
      </c>
      <c r="I50" s="13">
        <f t="shared" si="19"/>
        <v>0</v>
      </c>
      <c r="J50" s="13">
        <f t="shared" si="19"/>
        <v>500000</v>
      </c>
      <c r="K50" s="13">
        <f t="shared" si="19"/>
        <v>500000</v>
      </c>
      <c r="L50" s="13">
        <f t="shared" si="19"/>
        <v>0</v>
      </c>
      <c r="M50" s="13">
        <f t="shared" si="19"/>
        <v>0</v>
      </c>
      <c r="N50" s="13">
        <f t="shared" si="19"/>
        <v>0</v>
      </c>
      <c r="O50" s="13">
        <f t="shared" si="19"/>
        <v>500000</v>
      </c>
      <c r="P50" s="20">
        <f t="shared" si="16"/>
        <v>991362</v>
      </c>
    </row>
    <row r="51" spans="1:17" s="22" customFormat="1">
      <c r="A51" s="7">
        <v>3710000</v>
      </c>
      <c r="B51" s="42"/>
      <c r="C51" s="42"/>
      <c r="D51" s="42"/>
      <c r="E51" s="13">
        <f>SUM(E52:E54)</f>
        <v>491362</v>
      </c>
      <c r="F51" s="13">
        <f t="shared" ref="F51:O51" si="20">SUM(F52:F54)</f>
        <v>491362</v>
      </c>
      <c r="G51" s="13">
        <f t="shared" si="20"/>
        <v>90000</v>
      </c>
      <c r="H51" s="13">
        <f t="shared" si="20"/>
        <v>0</v>
      </c>
      <c r="I51" s="13">
        <f t="shared" si="20"/>
        <v>0</v>
      </c>
      <c r="J51" s="13">
        <f t="shared" si="20"/>
        <v>500000</v>
      </c>
      <c r="K51" s="13">
        <f t="shared" si="20"/>
        <v>500000</v>
      </c>
      <c r="L51" s="13">
        <f t="shared" si="20"/>
        <v>0</v>
      </c>
      <c r="M51" s="13">
        <f t="shared" si="20"/>
        <v>0</v>
      </c>
      <c r="N51" s="13">
        <f t="shared" si="20"/>
        <v>0</v>
      </c>
      <c r="O51" s="13">
        <f t="shared" si="20"/>
        <v>500000</v>
      </c>
      <c r="P51" s="20">
        <f t="shared" si="16"/>
        <v>991362</v>
      </c>
    </row>
    <row r="52" spans="1:17" s="28" customFormat="1" ht="38.25">
      <c r="A52" s="29">
        <v>3710160</v>
      </c>
      <c r="B52" s="31" t="s">
        <v>29</v>
      </c>
      <c r="C52" s="31" t="s">
        <v>30</v>
      </c>
      <c r="D52" s="32" t="s">
        <v>31</v>
      </c>
      <c r="E52" s="12">
        <v>90000</v>
      </c>
      <c r="F52" s="12">
        <v>90000</v>
      </c>
      <c r="G52" s="12">
        <v>90000</v>
      </c>
      <c r="H52" s="12"/>
      <c r="I52" s="12"/>
      <c r="J52" s="12"/>
      <c r="K52" s="12"/>
      <c r="L52" s="12"/>
      <c r="M52" s="12"/>
      <c r="N52" s="12"/>
      <c r="O52" s="12"/>
      <c r="P52" s="20">
        <f t="shared" si="16"/>
        <v>90000</v>
      </c>
    </row>
    <row r="53" spans="1:17" s="28" customFormat="1" ht="26.25" customHeight="1">
      <c r="A53" s="29">
        <v>3718710</v>
      </c>
      <c r="B53" s="26">
        <v>8710</v>
      </c>
      <c r="C53" s="31" t="s">
        <v>37</v>
      </c>
      <c r="D53" s="11" t="s">
        <v>80</v>
      </c>
      <c r="E53" s="12">
        <v>776362</v>
      </c>
      <c r="F53" s="12">
        <v>776362</v>
      </c>
      <c r="G53" s="12"/>
      <c r="H53" s="12"/>
      <c r="I53" s="12"/>
      <c r="J53" s="12"/>
      <c r="K53" s="12"/>
      <c r="L53" s="12"/>
      <c r="M53" s="12"/>
      <c r="N53" s="12"/>
      <c r="O53" s="12"/>
      <c r="P53" s="20">
        <f t="shared" si="16"/>
        <v>776362</v>
      </c>
    </row>
    <row r="54" spans="1:17" s="28" customFormat="1" ht="38.25">
      <c r="A54" s="29">
        <v>3719800</v>
      </c>
      <c r="B54" s="26">
        <v>9800</v>
      </c>
      <c r="C54" s="31" t="s">
        <v>36</v>
      </c>
      <c r="D54" s="11" t="s">
        <v>81</v>
      </c>
      <c r="E54" s="12">
        <v>-375000</v>
      </c>
      <c r="F54" s="12">
        <v>-375000</v>
      </c>
      <c r="G54" s="12"/>
      <c r="H54" s="12"/>
      <c r="I54" s="12"/>
      <c r="J54" s="12">
        <v>500000</v>
      </c>
      <c r="K54" s="12">
        <v>500000</v>
      </c>
      <c r="L54" s="12"/>
      <c r="M54" s="12"/>
      <c r="N54" s="12"/>
      <c r="O54" s="12">
        <v>500000</v>
      </c>
      <c r="P54" s="20">
        <f t="shared" si="16"/>
        <v>125000</v>
      </c>
    </row>
    <row r="55" spans="1:17">
      <c r="A55" s="15" t="s">
        <v>16</v>
      </c>
      <c r="B55" s="15" t="s">
        <v>16</v>
      </c>
      <c r="C55" s="16" t="s">
        <v>16</v>
      </c>
      <c r="D55" s="13" t="s">
        <v>17</v>
      </c>
      <c r="E55" s="13">
        <f>E19+E37+E14+E23+E29+E26+E46+E50</f>
        <v>1066962</v>
      </c>
      <c r="F55" s="13">
        <f t="shared" ref="F55:O55" si="21">F19+F37+F14+F23+F29+F26+F46+F50</f>
        <v>1066962</v>
      </c>
      <c r="G55" s="13">
        <f t="shared" si="21"/>
        <v>295000</v>
      </c>
      <c r="H55" s="13">
        <f t="shared" si="21"/>
        <v>-2091600</v>
      </c>
      <c r="I55" s="13">
        <f t="shared" si="21"/>
        <v>0</v>
      </c>
      <c r="J55" s="13">
        <f t="shared" si="21"/>
        <v>34061755</v>
      </c>
      <c r="K55" s="13">
        <f t="shared" si="21"/>
        <v>34061755</v>
      </c>
      <c r="L55" s="13">
        <f t="shared" si="21"/>
        <v>0</v>
      </c>
      <c r="M55" s="13">
        <f t="shared" si="21"/>
        <v>0</v>
      </c>
      <c r="N55" s="13">
        <f t="shared" si="21"/>
        <v>0</v>
      </c>
      <c r="O55" s="13">
        <f t="shared" si="21"/>
        <v>34061755</v>
      </c>
      <c r="P55" s="10">
        <f>E55+J55</f>
        <v>35128717</v>
      </c>
      <c r="Q55" s="14"/>
    </row>
    <row r="56" spans="1:17">
      <c r="A56" s="17"/>
      <c r="B56" s="17"/>
      <c r="C56" s="17"/>
      <c r="D56" s="17"/>
      <c r="E56" s="19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4"/>
    </row>
    <row r="57" spans="1:17">
      <c r="A57" s="17"/>
      <c r="B57" s="17"/>
      <c r="C57" s="17"/>
      <c r="D57" s="17"/>
      <c r="E57" s="19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4"/>
    </row>
    <row r="58" spans="1:17" ht="95.25" customHeight="1">
      <c r="A58" s="44" t="s">
        <v>93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</row>
  </sheetData>
  <mergeCells count="23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J9:O9"/>
    <mergeCell ref="J10:J12"/>
    <mergeCell ref="K10:K12"/>
    <mergeCell ref="L10:L12"/>
    <mergeCell ref="M10:N10"/>
    <mergeCell ref="M11:M12"/>
    <mergeCell ref="N11:N12"/>
    <mergeCell ref="A58:M58"/>
    <mergeCell ref="G11:G12"/>
    <mergeCell ref="H11:H12"/>
    <mergeCell ref="I10:I12"/>
  </mergeCells>
  <pageMargins left="0.39" right="0.2" top="0.51" bottom="0.19685039370078741" header="0" footer="0"/>
  <pageSetup paperSize="9" scale="65" fitToHeight="500" orientation="landscape" verticalDpi="0" r:id="rId1"/>
  <rowBreaks count="1" manualBreakCount="1">
    <brk id="3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2022-12-08T12:20:44Z</cp:lastPrinted>
  <dcterms:created xsi:type="dcterms:W3CDTF">2021-11-16T08:44:26Z</dcterms:created>
  <dcterms:modified xsi:type="dcterms:W3CDTF">2022-12-14T09:27:56Z</dcterms:modified>
</cp:coreProperties>
</file>