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Лист1!$A$1:$P$44</definedName>
  </definedNames>
  <calcPr calcId="125725"/>
</workbook>
</file>

<file path=xl/calcChain.xml><?xml version="1.0" encoding="utf-8"?>
<calcChain xmlns="http://schemas.openxmlformats.org/spreadsheetml/2006/main">
  <c r="F38" i="1"/>
  <c r="E38"/>
  <c r="P21"/>
  <c r="F20"/>
  <c r="G20"/>
  <c r="H20"/>
  <c r="I20"/>
  <c r="J20"/>
  <c r="K20"/>
  <c r="K19" s="1"/>
  <c r="L20"/>
  <c r="M20"/>
  <c r="N20"/>
  <c r="O20"/>
  <c r="E20"/>
  <c r="P20" s="1"/>
  <c r="F15"/>
  <c r="G15"/>
  <c r="G14" s="1"/>
  <c r="H15"/>
  <c r="I15"/>
  <c r="I14" s="1"/>
  <c r="J15"/>
  <c r="K15"/>
  <c r="K14" s="1"/>
  <c r="L15"/>
  <c r="M15"/>
  <c r="M14" s="1"/>
  <c r="N15"/>
  <c r="O15"/>
  <c r="O14" s="1"/>
  <c r="E15"/>
  <c r="P18"/>
  <c r="P38"/>
  <c r="P16"/>
  <c r="F39"/>
  <c r="F36" s="1"/>
  <c r="E39"/>
  <c r="E36" s="1"/>
  <c r="P22"/>
  <c r="F19"/>
  <c r="G19"/>
  <c r="H19"/>
  <c r="I19"/>
  <c r="J19"/>
  <c r="L19"/>
  <c r="M19"/>
  <c r="N19"/>
  <c r="O19"/>
  <c r="P17"/>
  <c r="P15" s="1"/>
  <c r="P14" s="1"/>
  <c r="F14"/>
  <c r="H14"/>
  <c r="J14"/>
  <c r="L14"/>
  <c r="N14"/>
  <c r="E14"/>
  <c r="G36"/>
  <c r="H36"/>
  <c r="I36"/>
  <c r="J36"/>
  <c r="K36"/>
  <c r="L36"/>
  <c r="M36"/>
  <c r="N36"/>
  <c r="O36"/>
  <c r="P37"/>
  <c r="F31"/>
  <c r="G31"/>
  <c r="H31"/>
  <c r="I31"/>
  <c r="J31"/>
  <c r="K31"/>
  <c r="L31"/>
  <c r="M31"/>
  <c r="N31"/>
  <c r="O31"/>
  <c r="E31"/>
  <c r="E19" l="1"/>
  <c r="P19" s="1"/>
  <c r="P33"/>
  <c r="I30"/>
  <c r="J30"/>
  <c r="K30"/>
  <c r="F35"/>
  <c r="G35"/>
  <c r="H35"/>
  <c r="I35"/>
  <c r="J35"/>
  <c r="K35"/>
  <c r="L35"/>
  <c r="M35"/>
  <c r="N35"/>
  <c r="O35"/>
  <c r="F30"/>
  <c r="G30"/>
  <c r="H30"/>
  <c r="L30"/>
  <c r="M30"/>
  <c r="N30"/>
  <c r="O30"/>
  <c r="E30"/>
  <c r="F28"/>
  <c r="F27" s="1"/>
  <c r="G28"/>
  <c r="G27" s="1"/>
  <c r="H28"/>
  <c r="H27" s="1"/>
  <c r="I28"/>
  <c r="I27" s="1"/>
  <c r="J28"/>
  <c r="J27" s="1"/>
  <c r="K28"/>
  <c r="K27" s="1"/>
  <c r="L28"/>
  <c r="L27" s="1"/>
  <c r="M28"/>
  <c r="M27" s="1"/>
  <c r="N28"/>
  <c r="N27" s="1"/>
  <c r="O28"/>
  <c r="O27" s="1"/>
  <c r="E28"/>
  <c r="E27" s="1"/>
  <c r="F24"/>
  <c r="F23" s="1"/>
  <c r="G24"/>
  <c r="G23" s="1"/>
  <c r="G40" s="1"/>
  <c r="H24"/>
  <c r="H23" s="1"/>
  <c r="I24"/>
  <c r="I23" s="1"/>
  <c r="I40" s="1"/>
  <c r="J24"/>
  <c r="J23" s="1"/>
  <c r="K24"/>
  <c r="K23" s="1"/>
  <c r="L24"/>
  <c r="L23" s="1"/>
  <c r="M24"/>
  <c r="M23" s="1"/>
  <c r="M40" s="1"/>
  <c r="N24"/>
  <c r="N23" s="1"/>
  <c r="O24"/>
  <c r="O23" s="1"/>
  <c r="E24"/>
  <c r="P24" s="1"/>
  <c r="P25"/>
  <c r="P26"/>
  <c r="P29"/>
  <c r="P32"/>
  <c r="P34"/>
  <c r="P39"/>
  <c r="N40" l="1"/>
  <c r="L40"/>
  <c r="H40"/>
  <c r="O40"/>
  <c r="K40"/>
  <c r="J40"/>
  <c r="F40"/>
  <c r="P31"/>
  <c r="P28"/>
  <c r="E23"/>
  <c r="P27"/>
  <c r="P30"/>
  <c r="P23" l="1"/>
  <c r="P36"/>
  <c r="E35"/>
  <c r="E40" s="1"/>
  <c r="P35" l="1"/>
  <c r="P40" s="1"/>
</calcChain>
</file>

<file path=xl/sharedStrings.xml><?xml version="1.0" encoding="utf-8"?>
<sst xmlns="http://schemas.openxmlformats.org/spreadsheetml/2006/main" count="101" uniqueCount="88">
  <si>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</si>
  <si>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</si>
  <si>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</si>
  <si>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</si>
  <si>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</si>
  <si>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</si>
  <si>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</si>
  <si>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</si>
  <si>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</si>
  <si>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</si>
  <si>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</si>
  <si>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</si>
  <si>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</si>
  <si>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</si>
  <si>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</si>
  <si>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</si>
  <si>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</si>
  <si>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</si>
  <si>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</si>
  <si>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</si>
  <si>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</si>
  <si>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</si>
  <si>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7370</t>
  </si>
  <si>
    <t>Реалізація інших заходів щодо соціально-економічного розвитку територій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</si>
  <si>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</si>
  <si>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</si>
  <si>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</si>
  <si>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</si>
  <si>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</si>
  <si>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</si>
  <si>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</si>
  <si>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</si>
  <si>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</si>
  <si>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</si>
  <si>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1200000</t>
  </si>
  <si>
    <t>Департамент міського господарства Дрогобицької міської ради</t>
  </si>
  <si>
    <t>1210000</t>
  </si>
  <si>
    <t>1216030</t>
  </si>
  <si>
    <t>0620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</si>
  <si>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</si>
  <si>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</si>
  <si>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</si>
  <si>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</si>
  <si>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</si>
  <si>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</si>
  <si>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</si>
  <si>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</si>
  <si>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</si>
  <si>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</si>
  <si>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</si>
  <si>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</si>
  <si>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</si>
  <si>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</si>
  <si>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Інші заходи у сфері сільського господарства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</si>
  <si>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</si>
  <si>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</si>
  <si>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0717322</t>
  </si>
  <si>
    <t>0443</t>
  </si>
  <si>
    <t>Будівництво медичних установ та закладів</t>
  </si>
  <si>
    <t>1017340</t>
  </si>
  <si>
    <t>Проектування, реставрація та охорона пам’яток архітектури</t>
  </si>
  <si>
    <t>3710160</t>
  </si>
  <si>
    <t>3717370</t>
  </si>
  <si>
    <t>0200000</t>
  </si>
  <si>
    <t>Виконавчий комітет Дрогобицької міської ради</t>
  </si>
  <si>
    <t>0210000</t>
  </si>
  <si>
    <t>0215049</t>
  </si>
  <si>
    <t>Виконання окремих заходів з реалізації соціального проекту `Активні парки - локації здорової України`</t>
  </si>
  <si>
    <t>0810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</si>
  <si>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</si>
  <si>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</si>
  <si>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</si>
  <si>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</si>
  <si>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</si>
  <si>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</si>
  <si>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</si>
  <si>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0210160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</si>
  <si>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</si>
  <si>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</si>
  <si>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</si>
  <si>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</si>
  <si>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 xml:space="preserve">Начальник  фінансового управління                                                                                Оксана САВРАН
</t>
  </si>
  <si>
    <t>до рішення сесії</t>
  </si>
  <si>
    <t>0611010</t>
  </si>
  <si>
    <t>1010</t>
  </si>
  <si>
    <t>0910</t>
  </si>
  <si>
    <t>Надання дошкільної освіти</t>
  </si>
  <si>
    <t>від 25.05.2023 № 1572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</si>
</sst>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0" fillId="2" borderId="2" xfId="0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4" fontId="0" fillId="2" borderId="2" xfId="0" applyNumberFormat="1" applyFill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view="pageBreakPreview" zoomScale="86" zoomScaleSheetLayoutView="86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14.5703125" style="1" customWidth="1"/>
    <col min="6" max="6" width="14.140625" style="1" customWidth="1"/>
    <col min="7" max="8" width="14.42578125" style="1" customWidth="1"/>
    <col min="9" max="16" width="13.7109375" style="1" customWidth="1"/>
  </cols>
  <sheetData>
    <row r="1" spans="1:16">
      <c r="M1" s="1" t="s">
        <v>0</v>
      </c>
    </row>
    <row r="2" spans="1:16">
      <c r="M2" s="1" t="s">
        <v>82</v>
      </c>
    </row>
    <row r="3" spans="1:16">
      <c r="M3" s="1" t="s">
        <v>87</v>
      </c>
    </row>
    <row r="5" spans="1:16">
      <c r="A5" s="32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>
      <c r="A6" s="32" t="s">
        <v>52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>
      <c r="A7" s="2" t="s">
        <v>50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51</v>
      </c>
      <c r="P8" s="5" t="s">
        <v>2</v>
      </c>
    </row>
    <row r="9" spans="1:16">
      <c r="A9" s="34" t="s">
        <v>3</v>
      </c>
      <c r="B9" s="34" t="s">
        <v>4</v>
      </c>
      <c r="C9" s="34" t="s">
        <v>5</v>
      </c>
      <c r="D9" s="30" t="s">
        <v>6</v>
      </c>
      <c r="E9" s="30" t="s">
        <v>7</v>
      </c>
      <c r="F9" s="30"/>
      <c r="G9" s="30"/>
      <c r="H9" s="30"/>
      <c r="I9" s="30"/>
      <c r="J9" s="30" t="s">
        <v>14</v>
      </c>
      <c r="K9" s="30"/>
      <c r="L9" s="30"/>
      <c r="M9" s="30"/>
      <c r="N9" s="30"/>
      <c r="O9" s="30"/>
      <c r="P9" s="30" t="s">
        <v>16</v>
      </c>
    </row>
    <row r="10" spans="1:16">
      <c r="A10" s="30"/>
      <c r="B10" s="30"/>
      <c r="C10" s="30"/>
      <c r="D10" s="30"/>
      <c r="E10" s="30" t="s">
        <v>8</v>
      </c>
      <c r="F10" s="30" t="s">
        <v>9</v>
      </c>
      <c r="G10" s="30" t="s">
        <v>10</v>
      </c>
      <c r="H10" s="30"/>
      <c r="I10" s="30" t="s">
        <v>13</v>
      </c>
      <c r="J10" s="30" t="s">
        <v>8</v>
      </c>
      <c r="K10" s="30" t="s">
        <v>15</v>
      </c>
      <c r="L10" s="30" t="s">
        <v>9</v>
      </c>
      <c r="M10" s="30" t="s">
        <v>10</v>
      </c>
      <c r="N10" s="30"/>
      <c r="O10" s="30" t="s">
        <v>13</v>
      </c>
      <c r="P10" s="30"/>
    </row>
    <row r="11" spans="1:16">
      <c r="A11" s="30"/>
      <c r="B11" s="30"/>
      <c r="C11" s="30"/>
      <c r="D11" s="30"/>
      <c r="E11" s="30"/>
      <c r="F11" s="30"/>
      <c r="G11" s="30" t="s">
        <v>11</v>
      </c>
      <c r="H11" s="30" t="s">
        <v>12</v>
      </c>
      <c r="I11" s="30"/>
      <c r="J11" s="30"/>
      <c r="K11" s="30"/>
      <c r="L11" s="30"/>
      <c r="M11" s="30" t="s">
        <v>11</v>
      </c>
      <c r="N11" s="30" t="s">
        <v>12</v>
      </c>
      <c r="O11" s="30"/>
      <c r="P11" s="30"/>
    </row>
    <row r="12" spans="1:16" ht="44.2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63</v>
      </c>
      <c r="B14" s="8"/>
      <c r="C14" s="9"/>
      <c r="D14" s="25" t="s">
        <v>64</v>
      </c>
      <c r="E14" s="11">
        <f>E15</f>
        <v>365392</v>
      </c>
      <c r="F14" s="11">
        <f t="shared" ref="F14:P14" si="0">F15</f>
        <v>365392</v>
      </c>
      <c r="G14" s="11">
        <f t="shared" si="0"/>
        <v>192944.26</v>
      </c>
      <c r="H14" s="11">
        <f t="shared" si="0"/>
        <v>0</v>
      </c>
      <c r="I14" s="11">
        <f t="shared" si="0"/>
        <v>0</v>
      </c>
      <c r="J14" s="11">
        <f t="shared" si="0"/>
        <v>548700</v>
      </c>
      <c r="K14" s="11">
        <f t="shared" si="0"/>
        <v>548700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548700</v>
      </c>
      <c r="P14" s="11">
        <f t="shared" si="0"/>
        <v>914092</v>
      </c>
    </row>
    <row r="15" spans="1:16">
      <c r="A15" s="7" t="s">
        <v>65</v>
      </c>
      <c r="B15" s="8"/>
      <c r="C15" s="9"/>
      <c r="D15" s="11"/>
      <c r="E15" s="11">
        <f>E17+E16+E18</f>
        <v>365392</v>
      </c>
      <c r="F15" s="11">
        <f t="shared" ref="F15:P15" si="1">F17+F16+F18</f>
        <v>365392</v>
      </c>
      <c r="G15" s="11">
        <f t="shared" si="1"/>
        <v>192944.26</v>
      </c>
      <c r="H15" s="11">
        <f t="shared" si="1"/>
        <v>0</v>
      </c>
      <c r="I15" s="11">
        <f t="shared" si="1"/>
        <v>0</v>
      </c>
      <c r="J15" s="11">
        <f t="shared" si="1"/>
        <v>548700</v>
      </c>
      <c r="K15" s="11">
        <f t="shared" si="1"/>
        <v>548700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548700</v>
      </c>
      <c r="P15" s="11">
        <f t="shared" si="1"/>
        <v>914092</v>
      </c>
    </row>
    <row r="16" spans="1:16" ht="38.25">
      <c r="A16" s="12" t="s">
        <v>76</v>
      </c>
      <c r="B16" s="12" t="s">
        <v>18</v>
      </c>
      <c r="C16" s="13" t="s">
        <v>17</v>
      </c>
      <c r="D16" s="14" t="s">
        <v>19</v>
      </c>
      <c r="E16" s="22">
        <v>130000</v>
      </c>
      <c r="F16" s="22">
        <v>130000</v>
      </c>
      <c r="G16" s="11"/>
      <c r="H16" s="11"/>
      <c r="I16" s="11"/>
      <c r="J16" s="11"/>
      <c r="K16" s="11"/>
      <c r="L16" s="11"/>
      <c r="M16" s="11"/>
      <c r="N16" s="11"/>
      <c r="O16" s="11"/>
      <c r="P16" s="11">
        <f t="shared" ref="P16:P33" si="2">J16+E16</f>
        <v>130000</v>
      </c>
    </row>
    <row r="17" spans="1:16" ht="47.25" customHeight="1">
      <c r="A17" s="12" t="s">
        <v>66</v>
      </c>
      <c r="B17" s="24">
        <v>5049</v>
      </c>
      <c r="C17" s="13" t="s">
        <v>68</v>
      </c>
      <c r="D17" s="26" t="s">
        <v>67</v>
      </c>
      <c r="E17" s="27">
        <v>235392</v>
      </c>
      <c r="F17" s="27">
        <v>235392</v>
      </c>
      <c r="G17" s="27">
        <v>192944.26</v>
      </c>
      <c r="H17" s="24"/>
      <c r="I17" s="24"/>
      <c r="J17" s="24"/>
      <c r="K17" s="24"/>
      <c r="L17" s="24"/>
      <c r="M17" s="24"/>
      <c r="N17" s="24"/>
      <c r="O17" s="24"/>
      <c r="P17" s="11">
        <f t="shared" si="2"/>
        <v>235392</v>
      </c>
    </row>
    <row r="18" spans="1:16" ht="38.25">
      <c r="A18" s="12" t="s">
        <v>80</v>
      </c>
      <c r="B18" s="12" t="s">
        <v>77</v>
      </c>
      <c r="C18" s="13" t="s">
        <v>78</v>
      </c>
      <c r="D18" s="14" t="s">
        <v>79</v>
      </c>
      <c r="E18" s="27"/>
      <c r="F18" s="27"/>
      <c r="G18" s="27"/>
      <c r="H18" s="28"/>
      <c r="I18" s="28"/>
      <c r="J18" s="29">
        <v>548700</v>
      </c>
      <c r="K18" s="29">
        <v>548700</v>
      </c>
      <c r="L18" s="29"/>
      <c r="M18" s="29"/>
      <c r="N18" s="29"/>
      <c r="O18" s="29">
        <v>548700</v>
      </c>
      <c r="P18" s="11">
        <f t="shared" si="2"/>
        <v>548700</v>
      </c>
    </row>
    <row r="19" spans="1:16" ht="25.5">
      <c r="A19" s="7" t="s">
        <v>69</v>
      </c>
      <c r="B19" s="8"/>
      <c r="C19" s="9"/>
      <c r="D19" s="25" t="s">
        <v>70</v>
      </c>
      <c r="E19" s="11">
        <f>E20</f>
        <v>-940631</v>
      </c>
      <c r="F19" s="11">
        <f t="shared" ref="F19:O19" si="3">F20</f>
        <v>-940631</v>
      </c>
      <c r="G19" s="11">
        <f t="shared" si="3"/>
        <v>0</v>
      </c>
      <c r="H19" s="11">
        <f t="shared" si="3"/>
        <v>-3434800</v>
      </c>
      <c r="I19" s="11">
        <f t="shared" si="3"/>
        <v>0</v>
      </c>
      <c r="J19" s="11">
        <f t="shared" si="3"/>
        <v>940631</v>
      </c>
      <c r="K19" s="11">
        <f t="shared" si="3"/>
        <v>940631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940631</v>
      </c>
      <c r="P19" s="11">
        <f t="shared" ref="P19" si="4">E19+J19</f>
        <v>0</v>
      </c>
    </row>
    <row r="20" spans="1:16">
      <c r="A20" s="7" t="s">
        <v>71</v>
      </c>
      <c r="B20" s="8"/>
      <c r="C20" s="9"/>
      <c r="D20" s="11"/>
      <c r="E20" s="11">
        <f>E22+E21</f>
        <v>-940631</v>
      </c>
      <c r="F20" s="11">
        <f t="shared" ref="F20:O20" si="5">F22+F21</f>
        <v>-940631</v>
      </c>
      <c r="G20" s="11">
        <f t="shared" si="5"/>
        <v>0</v>
      </c>
      <c r="H20" s="11">
        <f t="shared" si="5"/>
        <v>-3434800</v>
      </c>
      <c r="I20" s="11">
        <f t="shared" si="5"/>
        <v>0</v>
      </c>
      <c r="J20" s="11">
        <f t="shared" si="5"/>
        <v>940631</v>
      </c>
      <c r="K20" s="11">
        <f t="shared" si="5"/>
        <v>940631</v>
      </c>
      <c r="L20" s="11">
        <f t="shared" si="5"/>
        <v>0</v>
      </c>
      <c r="M20" s="11">
        <f t="shared" si="5"/>
        <v>0</v>
      </c>
      <c r="N20" s="11">
        <f t="shared" si="5"/>
        <v>0</v>
      </c>
      <c r="O20" s="11">
        <f t="shared" si="5"/>
        <v>940631</v>
      </c>
      <c r="P20" s="11">
        <f t="shared" si="2"/>
        <v>0</v>
      </c>
    </row>
    <row r="21" spans="1:16">
      <c r="A21" s="12" t="s">
        <v>83</v>
      </c>
      <c r="B21" s="12" t="s">
        <v>84</v>
      </c>
      <c r="C21" s="13" t="s">
        <v>85</v>
      </c>
      <c r="D21" s="14" t="s">
        <v>86</v>
      </c>
      <c r="E21" s="22">
        <v>-1000000</v>
      </c>
      <c r="F21" s="22">
        <v>-1000000</v>
      </c>
      <c r="G21" s="22"/>
      <c r="H21" s="22">
        <v>-1000000</v>
      </c>
      <c r="I21" s="11"/>
      <c r="J21" s="11"/>
      <c r="K21" s="11"/>
      <c r="L21" s="11"/>
      <c r="M21" s="11"/>
      <c r="N21" s="11"/>
      <c r="O21" s="11"/>
      <c r="P21" s="11">
        <f t="shared" si="2"/>
        <v>-1000000</v>
      </c>
    </row>
    <row r="22" spans="1:16" ht="36.75" customHeight="1">
      <c r="A22" s="12" t="s">
        <v>72</v>
      </c>
      <c r="B22" s="12" t="s">
        <v>73</v>
      </c>
      <c r="C22" s="13" t="s">
        <v>74</v>
      </c>
      <c r="D22" s="14" t="s">
        <v>75</v>
      </c>
      <c r="E22" s="15">
        <v>59369</v>
      </c>
      <c r="F22" s="15">
        <v>59369</v>
      </c>
      <c r="G22" s="15"/>
      <c r="H22" s="15">
        <v>-2434800</v>
      </c>
      <c r="I22" s="15"/>
      <c r="J22" s="15">
        <v>940631</v>
      </c>
      <c r="K22" s="15">
        <v>940631</v>
      </c>
      <c r="L22" s="15"/>
      <c r="M22" s="15"/>
      <c r="N22" s="15"/>
      <c r="O22" s="15">
        <v>940631</v>
      </c>
      <c r="P22" s="11">
        <f t="shared" si="2"/>
        <v>1000000</v>
      </c>
    </row>
    <row r="23" spans="1:16" ht="25.5">
      <c r="A23" s="7" t="s">
        <v>24</v>
      </c>
      <c r="B23" s="8"/>
      <c r="C23" s="9"/>
      <c r="D23" s="10" t="s">
        <v>25</v>
      </c>
      <c r="E23" s="11">
        <f>E24</f>
        <v>33480</v>
      </c>
      <c r="F23" s="11">
        <f t="shared" ref="F23:O23" si="6">F24</f>
        <v>33480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11">
        <f t="shared" si="6"/>
        <v>20242225</v>
      </c>
      <c r="K23" s="11">
        <f t="shared" si="6"/>
        <v>20242225</v>
      </c>
      <c r="L23" s="11">
        <f t="shared" si="6"/>
        <v>0</v>
      </c>
      <c r="M23" s="11">
        <f t="shared" si="6"/>
        <v>0</v>
      </c>
      <c r="N23" s="11">
        <f t="shared" si="6"/>
        <v>0</v>
      </c>
      <c r="O23" s="11">
        <f t="shared" si="6"/>
        <v>20242225</v>
      </c>
      <c r="P23" s="11">
        <f t="shared" si="2"/>
        <v>20275705</v>
      </c>
    </row>
    <row r="24" spans="1:16">
      <c r="A24" s="7" t="s">
        <v>26</v>
      </c>
      <c r="B24" s="8"/>
      <c r="C24" s="9"/>
      <c r="D24" s="11"/>
      <c r="E24" s="11">
        <f t="shared" ref="E24:O24" si="7">SUM(E25:E26)</f>
        <v>33480</v>
      </c>
      <c r="F24" s="11">
        <f t="shared" si="7"/>
        <v>33480</v>
      </c>
      <c r="G24" s="11">
        <f t="shared" si="7"/>
        <v>0</v>
      </c>
      <c r="H24" s="11">
        <f t="shared" si="7"/>
        <v>0</v>
      </c>
      <c r="I24" s="11">
        <f t="shared" si="7"/>
        <v>0</v>
      </c>
      <c r="J24" s="11">
        <f t="shared" si="7"/>
        <v>20242225</v>
      </c>
      <c r="K24" s="11">
        <f t="shared" si="7"/>
        <v>20242225</v>
      </c>
      <c r="L24" s="11">
        <f t="shared" si="7"/>
        <v>0</v>
      </c>
      <c r="M24" s="11">
        <f t="shared" si="7"/>
        <v>0</v>
      </c>
      <c r="N24" s="11">
        <f t="shared" si="7"/>
        <v>0</v>
      </c>
      <c r="O24" s="11">
        <f t="shared" si="7"/>
        <v>20242225</v>
      </c>
      <c r="P24" s="11">
        <f t="shared" si="2"/>
        <v>20275705</v>
      </c>
    </row>
    <row r="25" spans="1:16" ht="25.5">
      <c r="A25" s="12" t="s">
        <v>27</v>
      </c>
      <c r="B25" s="12" t="s">
        <v>29</v>
      </c>
      <c r="C25" s="13" t="s">
        <v>28</v>
      </c>
      <c r="D25" s="14" t="s">
        <v>30</v>
      </c>
      <c r="E25" s="15">
        <v>33480</v>
      </c>
      <c r="F25" s="15">
        <v>33480</v>
      </c>
      <c r="G25" s="15">
        <v>0</v>
      </c>
      <c r="H25" s="15">
        <v>0</v>
      </c>
      <c r="I25" s="15">
        <v>0</v>
      </c>
      <c r="J25" s="15">
        <v>11070129</v>
      </c>
      <c r="K25" s="15">
        <v>11070129</v>
      </c>
      <c r="L25" s="15">
        <v>0</v>
      </c>
      <c r="M25" s="15">
        <v>0</v>
      </c>
      <c r="N25" s="15">
        <v>0</v>
      </c>
      <c r="O25" s="15">
        <v>11070129</v>
      </c>
      <c r="P25" s="11">
        <f t="shared" si="2"/>
        <v>11103609</v>
      </c>
    </row>
    <row r="26" spans="1:16">
      <c r="A26" s="12" t="s">
        <v>56</v>
      </c>
      <c r="B26" s="12">
        <v>7322</v>
      </c>
      <c r="C26" s="13" t="s">
        <v>57</v>
      </c>
      <c r="D26" s="14" t="s">
        <v>58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9172096</v>
      </c>
      <c r="K26" s="15">
        <v>9172096</v>
      </c>
      <c r="L26" s="15">
        <v>0</v>
      </c>
      <c r="M26" s="15">
        <v>0</v>
      </c>
      <c r="N26" s="15">
        <v>0</v>
      </c>
      <c r="O26" s="15">
        <v>9172096</v>
      </c>
      <c r="P26" s="11">
        <f t="shared" si="2"/>
        <v>9172096</v>
      </c>
    </row>
    <row r="27" spans="1:16" ht="25.5">
      <c r="A27" s="7" t="s">
        <v>31</v>
      </c>
      <c r="B27" s="8"/>
      <c r="C27" s="9"/>
      <c r="D27" s="10" t="s">
        <v>32</v>
      </c>
      <c r="E27" s="11">
        <f>E28</f>
        <v>0</v>
      </c>
      <c r="F27" s="11">
        <f t="shared" ref="F27:O27" si="8">F28</f>
        <v>0</v>
      </c>
      <c r="G27" s="11">
        <f t="shared" si="8"/>
        <v>0</v>
      </c>
      <c r="H27" s="11">
        <f t="shared" si="8"/>
        <v>0</v>
      </c>
      <c r="I27" s="11">
        <f t="shared" si="8"/>
        <v>0</v>
      </c>
      <c r="J27" s="11">
        <f t="shared" si="8"/>
        <v>200000</v>
      </c>
      <c r="K27" s="11">
        <f t="shared" si="8"/>
        <v>200000</v>
      </c>
      <c r="L27" s="11">
        <f t="shared" si="8"/>
        <v>0</v>
      </c>
      <c r="M27" s="11">
        <f t="shared" si="8"/>
        <v>0</v>
      </c>
      <c r="N27" s="11">
        <f t="shared" si="8"/>
        <v>0</v>
      </c>
      <c r="O27" s="11">
        <f t="shared" si="8"/>
        <v>200000</v>
      </c>
      <c r="P27" s="11">
        <f t="shared" si="2"/>
        <v>200000</v>
      </c>
    </row>
    <row r="28" spans="1:16">
      <c r="A28" s="7" t="s">
        <v>33</v>
      </c>
      <c r="B28" s="8"/>
      <c r="C28" s="9"/>
      <c r="D28" s="11"/>
      <c r="E28" s="11">
        <f t="shared" ref="E28:O28" si="9">SUM(E29:E29)</f>
        <v>0</v>
      </c>
      <c r="F28" s="11">
        <f t="shared" si="9"/>
        <v>0</v>
      </c>
      <c r="G28" s="11">
        <f t="shared" si="9"/>
        <v>0</v>
      </c>
      <c r="H28" s="11">
        <f t="shared" si="9"/>
        <v>0</v>
      </c>
      <c r="I28" s="11">
        <f t="shared" si="9"/>
        <v>0</v>
      </c>
      <c r="J28" s="11">
        <f t="shared" si="9"/>
        <v>200000</v>
      </c>
      <c r="K28" s="11">
        <f t="shared" si="9"/>
        <v>200000</v>
      </c>
      <c r="L28" s="11">
        <f t="shared" si="9"/>
        <v>0</v>
      </c>
      <c r="M28" s="11">
        <f t="shared" si="9"/>
        <v>0</v>
      </c>
      <c r="N28" s="11">
        <f t="shared" si="9"/>
        <v>0</v>
      </c>
      <c r="O28" s="11">
        <f t="shared" si="9"/>
        <v>200000</v>
      </c>
      <c r="P28" s="11">
        <f t="shared" si="2"/>
        <v>200000</v>
      </c>
    </row>
    <row r="29" spans="1:16" ht="25.5">
      <c r="A29" s="12" t="s">
        <v>59</v>
      </c>
      <c r="B29" s="12">
        <v>7340</v>
      </c>
      <c r="C29" s="13" t="s">
        <v>57</v>
      </c>
      <c r="D29" s="15" t="s">
        <v>60</v>
      </c>
      <c r="E29" s="15">
        <v>0</v>
      </c>
      <c r="F29" s="15">
        <v>0</v>
      </c>
      <c r="G29" s="15"/>
      <c r="H29" s="15"/>
      <c r="I29" s="15">
        <v>0</v>
      </c>
      <c r="J29" s="15">
        <v>200000</v>
      </c>
      <c r="K29" s="15">
        <v>200000</v>
      </c>
      <c r="L29" s="15"/>
      <c r="M29" s="15"/>
      <c r="N29" s="15"/>
      <c r="O29" s="15">
        <v>200000</v>
      </c>
      <c r="P29" s="11">
        <f t="shared" si="2"/>
        <v>200000</v>
      </c>
    </row>
    <row r="30" spans="1:16" ht="25.5">
      <c r="A30" s="7" t="s">
        <v>34</v>
      </c>
      <c r="B30" s="8"/>
      <c r="C30" s="9"/>
      <c r="D30" s="10" t="s">
        <v>35</v>
      </c>
      <c r="E30" s="11">
        <f>E31</f>
        <v>3000000</v>
      </c>
      <c r="F30" s="11">
        <f t="shared" ref="F30:O30" si="10">F31</f>
        <v>3000000</v>
      </c>
      <c r="G30" s="11">
        <f t="shared" si="10"/>
        <v>0</v>
      </c>
      <c r="H30" s="11">
        <f t="shared" si="10"/>
        <v>-1000000</v>
      </c>
      <c r="I30" s="11">
        <f t="shared" si="10"/>
        <v>0</v>
      </c>
      <c r="J30" s="11">
        <f t="shared" si="10"/>
        <v>0</v>
      </c>
      <c r="K30" s="11">
        <f t="shared" si="10"/>
        <v>0</v>
      </c>
      <c r="L30" s="11">
        <f t="shared" si="10"/>
        <v>0</v>
      </c>
      <c r="M30" s="11">
        <f t="shared" si="10"/>
        <v>0</v>
      </c>
      <c r="N30" s="11">
        <f t="shared" si="10"/>
        <v>0</v>
      </c>
      <c r="O30" s="11">
        <f t="shared" si="10"/>
        <v>0</v>
      </c>
      <c r="P30" s="11">
        <f t="shared" si="2"/>
        <v>3000000</v>
      </c>
    </row>
    <row r="31" spans="1:16">
      <c r="A31" s="7" t="s">
        <v>36</v>
      </c>
      <c r="B31" s="8"/>
      <c r="C31" s="9"/>
      <c r="D31" s="11"/>
      <c r="E31" s="11">
        <f t="shared" ref="E31:O31" si="11">SUM(E32:E34)</f>
        <v>3000000</v>
      </c>
      <c r="F31" s="11">
        <f t="shared" si="11"/>
        <v>3000000</v>
      </c>
      <c r="G31" s="11">
        <f t="shared" si="11"/>
        <v>0</v>
      </c>
      <c r="H31" s="11">
        <f t="shared" si="11"/>
        <v>-1000000</v>
      </c>
      <c r="I31" s="11">
        <f t="shared" si="11"/>
        <v>0</v>
      </c>
      <c r="J31" s="11">
        <f t="shared" si="11"/>
        <v>0</v>
      </c>
      <c r="K31" s="11">
        <f t="shared" si="11"/>
        <v>0</v>
      </c>
      <c r="L31" s="11">
        <f t="shared" si="11"/>
        <v>0</v>
      </c>
      <c r="M31" s="11">
        <f t="shared" si="11"/>
        <v>0</v>
      </c>
      <c r="N31" s="11">
        <f t="shared" si="11"/>
        <v>0</v>
      </c>
      <c r="O31" s="11">
        <f t="shared" si="11"/>
        <v>0</v>
      </c>
      <c r="P31" s="11">
        <f t="shared" si="2"/>
        <v>3000000</v>
      </c>
    </row>
    <row r="32" spans="1:16">
      <c r="A32" s="12" t="s">
        <v>37</v>
      </c>
      <c r="B32" s="12" t="s">
        <v>39</v>
      </c>
      <c r="C32" s="13" t="s">
        <v>38</v>
      </c>
      <c r="D32" s="14" t="s">
        <v>40</v>
      </c>
      <c r="E32" s="15">
        <v>-70000</v>
      </c>
      <c r="F32" s="15">
        <v>-70000</v>
      </c>
      <c r="G32" s="15"/>
      <c r="H32" s="15">
        <v>-1000000</v>
      </c>
      <c r="I32" s="15"/>
      <c r="J32" s="15"/>
      <c r="K32" s="15"/>
      <c r="L32" s="15"/>
      <c r="M32" s="15"/>
      <c r="N32" s="15"/>
      <c r="O32" s="15"/>
      <c r="P32" s="11">
        <f t="shared" si="2"/>
        <v>-70000</v>
      </c>
    </row>
    <row r="33" spans="1:16">
      <c r="A33" s="12">
        <v>1217140</v>
      </c>
      <c r="B33" s="12">
        <v>7140</v>
      </c>
      <c r="C33" s="16" t="s">
        <v>21</v>
      </c>
      <c r="D33" s="15" t="s">
        <v>53</v>
      </c>
      <c r="E33" s="15">
        <v>500000</v>
      </c>
      <c r="F33" s="15">
        <v>500000</v>
      </c>
      <c r="G33" s="15"/>
      <c r="H33" s="15"/>
      <c r="I33" s="15"/>
      <c r="J33" s="15"/>
      <c r="K33" s="15"/>
      <c r="L33" s="15"/>
      <c r="M33" s="15"/>
      <c r="N33" s="15"/>
      <c r="O33" s="15"/>
      <c r="P33" s="11">
        <f t="shared" si="2"/>
        <v>500000</v>
      </c>
    </row>
    <row r="34" spans="1:16" ht="38.25">
      <c r="A34" s="12" t="s">
        <v>41</v>
      </c>
      <c r="B34" s="12" t="s">
        <v>43</v>
      </c>
      <c r="C34" s="13" t="s">
        <v>42</v>
      </c>
      <c r="D34" s="14" t="s">
        <v>44</v>
      </c>
      <c r="E34" s="15">
        <v>2570000</v>
      </c>
      <c r="F34" s="15">
        <v>2570000</v>
      </c>
      <c r="G34" s="15"/>
      <c r="H34" s="15"/>
      <c r="I34" s="15"/>
      <c r="J34" s="15"/>
      <c r="K34" s="15"/>
      <c r="L34" s="15"/>
      <c r="M34" s="15"/>
      <c r="N34" s="15"/>
      <c r="O34" s="15"/>
      <c r="P34" s="11">
        <f t="shared" ref="P34:P39" si="12">J34+E34</f>
        <v>2570000</v>
      </c>
    </row>
    <row r="35" spans="1:16" ht="25.5">
      <c r="A35" s="7" t="s">
        <v>45</v>
      </c>
      <c r="B35" s="8"/>
      <c r="C35" s="9"/>
      <c r="D35" s="10" t="s">
        <v>46</v>
      </c>
      <c r="E35" s="11">
        <f>E36</f>
        <v>-6681705</v>
      </c>
      <c r="F35" s="11">
        <f t="shared" ref="F35:O35" si="13">F36</f>
        <v>-6681705</v>
      </c>
      <c r="G35" s="11">
        <f t="shared" si="13"/>
        <v>0</v>
      </c>
      <c r="H35" s="11">
        <f t="shared" si="13"/>
        <v>0</v>
      </c>
      <c r="I35" s="11">
        <f t="shared" si="13"/>
        <v>0</v>
      </c>
      <c r="J35" s="17">
        <f t="shared" si="13"/>
        <v>2150000</v>
      </c>
      <c r="K35" s="17">
        <f t="shared" si="13"/>
        <v>2150000</v>
      </c>
      <c r="L35" s="17">
        <f t="shared" si="13"/>
        <v>0</v>
      </c>
      <c r="M35" s="17">
        <f t="shared" si="13"/>
        <v>0</v>
      </c>
      <c r="N35" s="17">
        <f t="shared" si="13"/>
        <v>0</v>
      </c>
      <c r="O35" s="17">
        <f t="shared" si="13"/>
        <v>2150000</v>
      </c>
      <c r="P35" s="11">
        <f t="shared" si="12"/>
        <v>-4531705</v>
      </c>
    </row>
    <row r="36" spans="1:16">
      <c r="A36" s="7" t="s">
        <v>47</v>
      </c>
      <c r="B36" s="8"/>
      <c r="C36" s="9"/>
      <c r="D36" s="11"/>
      <c r="E36" s="11">
        <f>SUM(E37:E39)</f>
        <v>-6681705</v>
      </c>
      <c r="F36" s="11">
        <f>SUM(F37:F39)</f>
        <v>-6681705</v>
      </c>
      <c r="G36" s="11">
        <f t="shared" ref="G36:O36" si="14">SUM(G37:G39)</f>
        <v>0</v>
      </c>
      <c r="H36" s="11">
        <f t="shared" si="14"/>
        <v>0</v>
      </c>
      <c r="I36" s="11">
        <f t="shared" si="14"/>
        <v>0</v>
      </c>
      <c r="J36" s="11">
        <f t="shared" si="14"/>
        <v>2150000</v>
      </c>
      <c r="K36" s="11">
        <f t="shared" si="14"/>
        <v>2150000</v>
      </c>
      <c r="L36" s="11">
        <f t="shared" si="14"/>
        <v>0</v>
      </c>
      <c r="M36" s="11">
        <f t="shared" si="14"/>
        <v>0</v>
      </c>
      <c r="N36" s="11">
        <f t="shared" si="14"/>
        <v>0</v>
      </c>
      <c r="O36" s="11">
        <f t="shared" si="14"/>
        <v>2150000</v>
      </c>
      <c r="P36" s="11">
        <f t="shared" si="12"/>
        <v>-4531705</v>
      </c>
    </row>
    <row r="37" spans="1:16" s="23" customFormat="1" ht="38.25">
      <c r="A37" s="19" t="s">
        <v>61</v>
      </c>
      <c r="B37" s="19" t="s">
        <v>18</v>
      </c>
      <c r="C37" s="20" t="s">
        <v>17</v>
      </c>
      <c r="D37" s="21" t="s">
        <v>19</v>
      </c>
      <c r="E37" s="22">
        <v>299000</v>
      </c>
      <c r="F37" s="22">
        <v>299000</v>
      </c>
      <c r="G37" s="22"/>
      <c r="H37" s="22"/>
      <c r="I37" s="22"/>
      <c r="J37" s="18"/>
      <c r="K37" s="18"/>
      <c r="L37" s="18"/>
      <c r="M37" s="18"/>
      <c r="N37" s="18"/>
      <c r="O37" s="18"/>
      <c r="P37" s="22">
        <f t="shared" si="12"/>
        <v>299000</v>
      </c>
    </row>
    <row r="38" spans="1:16" ht="25.5">
      <c r="A38" s="12" t="s">
        <v>62</v>
      </c>
      <c r="B38" s="12" t="s">
        <v>22</v>
      </c>
      <c r="C38" s="13" t="s">
        <v>21</v>
      </c>
      <c r="D38" s="14" t="s">
        <v>23</v>
      </c>
      <c r="E38" s="22">
        <f>-6467915-130000-100000-650000</f>
        <v>-7347915</v>
      </c>
      <c r="F38" s="22">
        <f>-6467915-130000-100000-650000</f>
        <v>-7347915</v>
      </c>
      <c r="G38" s="11"/>
      <c r="H38" s="11"/>
      <c r="I38" s="11"/>
      <c r="J38" s="17"/>
      <c r="K38" s="17"/>
      <c r="L38" s="17"/>
      <c r="M38" s="17"/>
      <c r="N38" s="17"/>
      <c r="O38" s="17"/>
      <c r="P38" s="11">
        <f t="shared" si="12"/>
        <v>-7347915</v>
      </c>
    </row>
    <row r="39" spans="1:16" ht="38.25">
      <c r="A39" s="12" t="s">
        <v>54</v>
      </c>
      <c r="B39" s="12">
        <v>9800</v>
      </c>
      <c r="C39" s="13" t="s">
        <v>20</v>
      </c>
      <c r="D39" s="15" t="s">
        <v>55</v>
      </c>
      <c r="E39" s="15">
        <f>67210+300000</f>
        <v>367210</v>
      </c>
      <c r="F39" s="15">
        <f>67210+300000</f>
        <v>367210</v>
      </c>
      <c r="G39" s="15">
        <v>0</v>
      </c>
      <c r="H39" s="15">
        <v>0</v>
      </c>
      <c r="I39" s="15">
        <v>0</v>
      </c>
      <c r="J39" s="18">
        <v>2150000</v>
      </c>
      <c r="K39" s="18">
        <v>2150000</v>
      </c>
      <c r="L39" s="18">
        <v>0</v>
      </c>
      <c r="M39" s="18">
        <v>0</v>
      </c>
      <c r="N39" s="18">
        <v>0</v>
      </c>
      <c r="O39" s="18">
        <v>2150000</v>
      </c>
      <c r="P39" s="11">
        <f t="shared" si="12"/>
        <v>2517210</v>
      </c>
    </row>
    <row r="40" spans="1:16">
      <c r="A40" s="8" t="s">
        <v>48</v>
      </c>
      <c r="B40" s="8" t="s">
        <v>48</v>
      </c>
      <c r="C40" s="9" t="s">
        <v>48</v>
      </c>
      <c r="D40" s="11" t="s">
        <v>49</v>
      </c>
      <c r="E40" s="11">
        <f t="shared" ref="E40:P40" si="15">E23++E27+E30+E35+E19+E14</f>
        <v>-4223464</v>
      </c>
      <c r="F40" s="11">
        <f t="shared" si="15"/>
        <v>-4223464</v>
      </c>
      <c r="G40" s="11">
        <f t="shared" si="15"/>
        <v>192944.26</v>
      </c>
      <c r="H40" s="11">
        <f t="shared" si="15"/>
        <v>-4434800</v>
      </c>
      <c r="I40" s="11">
        <f t="shared" si="15"/>
        <v>0</v>
      </c>
      <c r="J40" s="11">
        <f t="shared" si="15"/>
        <v>24081556</v>
      </c>
      <c r="K40" s="11">
        <f t="shared" si="15"/>
        <v>24081556</v>
      </c>
      <c r="L40" s="11">
        <f t="shared" si="15"/>
        <v>0</v>
      </c>
      <c r="M40" s="11">
        <f t="shared" si="15"/>
        <v>0</v>
      </c>
      <c r="N40" s="11">
        <f t="shared" si="15"/>
        <v>0</v>
      </c>
      <c r="O40" s="11">
        <f t="shared" si="15"/>
        <v>24081556</v>
      </c>
      <c r="P40" s="11">
        <f t="shared" si="15"/>
        <v>19858092</v>
      </c>
    </row>
    <row r="43" spans="1:16">
      <c r="A43" s="35" t="s">
        <v>81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ht="61.5" customHeigh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ht="61.5" customHeight="1">
      <c r="A45" s="31"/>
      <c r="B45" s="31"/>
      <c r="C45" s="31"/>
      <c r="D45" s="31"/>
      <c r="E45" s="31"/>
      <c r="F45" s="31"/>
      <c r="G45" s="31"/>
      <c r="H45" s="31"/>
    </row>
    <row r="46" spans="1:16" ht="61.5" customHeight="1"/>
    <row r="47" spans="1:16" ht="61.5" customHeight="1"/>
  </sheetData>
  <mergeCells count="24">
    <mergeCell ref="A45:H45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43:P44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57" fitToHeight="500" orientation="landscape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2023-05-26T05:41:35Z</cp:lastPrinted>
  <dcterms:created xsi:type="dcterms:W3CDTF">2022-11-08T08:12:38Z</dcterms:created>
  <dcterms:modified xsi:type="dcterms:W3CDTF">2023-05-31T11:44:47Z</dcterms:modified>
</cp:coreProperties>
</file>