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Лист1!$A$1:$P$68</definedName>
  </definedNames>
  <calcPr calcId="125725"/>
</workbook>
</file>

<file path=xl/calcChain.xml><?xml version="1.0" encoding="utf-8"?>
<calcChain xmlns="http://schemas.openxmlformats.org/spreadsheetml/2006/main">
  <c r="P63" i="1"/>
  <c r="P64"/>
  <c r="P54"/>
  <c r="P55"/>
  <c r="P56"/>
  <c r="P57"/>
  <c r="P58"/>
  <c r="P59"/>
  <c r="F52"/>
  <c r="G52"/>
  <c r="H52"/>
  <c r="I52"/>
  <c r="J52"/>
  <c r="K52"/>
  <c r="L52"/>
  <c r="M52"/>
  <c r="N52"/>
  <c r="O52"/>
  <c r="E52"/>
  <c r="P22"/>
  <c r="P29"/>
  <c r="F43"/>
  <c r="G43"/>
  <c r="H43"/>
  <c r="I43"/>
  <c r="J43"/>
  <c r="K43"/>
  <c r="L43"/>
  <c r="M43"/>
  <c r="N43"/>
  <c r="O43"/>
  <c r="E43"/>
  <c r="P50"/>
  <c r="P49"/>
  <c r="P44"/>
  <c r="P45"/>
  <c r="P46"/>
  <c r="P47"/>
  <c r="P48"/>
  <c r="P53"/>
  <c r="P38" l="1"/>
  <c r="F37"/>
  <c r="G37"/>
  <c r="H37"/>
  <c r="I37"/>
  <c r="I36" s="1"/>
  <c r="J37"/>
  <c r="K37"/>
  <c r="K36" s="1"/>
  <c r="L37"/>
  <c r="M37"/>
  <c r="N37"/>
  <c r="O37"/>
  <c r="O36" s="1"/>
  <c r="E37"/>
  <c r="P37" s="1"/>
  <c r="P34"/>
  <c r="P35"/>
  <c r="F32"/>
  <c r="G32"/>
  <c r="G31" s="1"/>
  <c r="H32"/>
  <c r="I32"/>
  <c r="I31" s="1"/>
  <c r="J32"/>
  <c r="K32"/>
  <c r="K31" s="1"/>
  <c r="L32"/>
  <c r="M32"/>
  <c r="M31" s="1"/>
  <c r="N32"/>
  <c r="O32"/>
  <c r="O31" s="1"/>
  <c r="E32"/>
  <c r="E31" s="1"/>
  <c r="P16"/>
  <c r="P17"/>
  <c r="P18"/>
  <c r="P19"/>
  <c r="P20"/>
  <c r="P21"/>
  <c r="P23"/>
  <c r="P24"/>
  <c r="F15"/>
  <c r="G15"/>
  <c r="H15"/>
  <c r="I15"/>
  <c r="J15"/>
  <c r="K15"/>
  <c r="L15"/>
  <c r="M15"/>
  <c r="N15"/>
  <c r="O15"/>
  <c r="E15"/>
  <c r="P39"/>
  <c r="M36"/>
  <c r="F26"/>
  <c r="G26"/>
  <c r="H26"/>
  <c r="I26"/>
  <c r="J26"/>
  <c r="K26"/>
  <c r="L26"/>
  <c r="M26"/>
  <c r="N26"/>
  <c r="O26"/>
  <c r="E26"/>
  <c r="P27"/>
  <c r="P28"/>
  <c r="P30"/>
  <c r="P40"/>
  <c r="P41"/>
  <c r="F36"/>
  <c r="G36"/>
  <c r="H36"/>
  <c r="J36"/>
  <c r="N36"/>
  <c r="L36"/>
  <c r="F31"/>
  <c r="H31"/>
  <c r="J31"/>
  <c r="L31"/>
  <c r="N31"/>
  <c r="P33"/>
  <c r="P31" l="1"/>
  <c r="P32"/>
  <c r="F61"/>
  <c r="G61"/>
  <c r="H61"/>
  <c r="I61"/>
  <c r="J61"/>
  <c r="K61"/>
  <c r="L61"/>
  <c r="M61"/>
  <c r="N61"/>
  <c r="O61"/>
  <c r="E61"/>
  <c r="F42"/>
  <c r="G42"/>
  <c r="H42"/>
  <c r="I42"/>
  <c r="J42"/>
  <c r="K42"/>
  <c r="L42"/>
  <c r="M42"/>
  <c r="N42"/>
  <c r="O42"/>
  <c r="P43"/>
  <c r="E42" l="1"/>
  <c r="P42" l="1"/>
  <c r="P15"/>
  <c r="P26" l="1"/>
  <c r="P62" l="1"/>
  <c r="P61" l="1"/>
  <c r="E14"/>
  <c r="F25"/>
  <c r="G25"/>
  <c r="H25"/>
  <c r="I25"/>
  <c r="J25"/>
  <c r="K25"/>
  <c r="L25"/>
  <c r="M25"/>
  <c r="N25"/>
  <c r="O25"/>
  <c r="F14"/>
  <c r="G14"/>
  <c r="H14"/>
  <c r="I14"/>
  <c r="J14"/>
  <c r="K14"/>
  <c r="L14"/>
  <c r="M14"/>
  <c r="N14"/>
  <c r="O14"/>
  <c r="P14" l="1"/>
  <c r="E25"/>
  <c r="P25" s="1"/>
  <c r="F60"/>
  <c r="G60"/>
  <c r="H60"/>
  <c r="I60"/>
  <c r="J60"/>
  <c r="K60"/>
  <c r="L60"/>
  <c r="M60"/>
  <c r="N60"/>
  <c r="O60"/>
  <c r="G51"/>
  <c r="G65" s="1"/>
  <c r="H51"/>
  <c r="H65" s="1"/>
  <c r="I51"/>
  <c r="I65" s="1"/>
  <c r="N51" l="1"/>
  <c r="N65" s="1"/>
  <c r="L51"/>
  <c r="L65" s="1"/>
  <c r="J51"/>
  <c r="J65" s="1"/>
  <c r="O51"/>
  <c r="O65" s="1"/>
  <c r="M51"/>
  <c r="M65" s="1"/>
  <c r="K51"/>
  <c r="K65" s="1"/>
  <c r="F51"/>
  <c r="F65" s="1"/>
  <c r="E60" l="1"/>
  <c r="P60" l="1"/>
  <c r="P52" l="1"/>
  <c r="E51"/>
  <c r="P51" l="1"/>
  <c r="E36" l="1"/>
  <c r="E65" s="1"/>
  <c r="P36" l="1"/>
  <c r="P65" s="1"/>
</calcChain>
</file>

<file path=xl/sharedStrings.xml><?xml version="1.0" encoding="utf-8"?>
<sst xmlns="http://schemas.openxmlformats.org/spreadsheetml/2006/main" count="194" uniqueCount="170">
  <si>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</si>
  <si>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</si>
  <si>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</si>
  <si>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</si>
  <si>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</si>
  <si>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</si>
  <si>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</si>
  <si>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</si>
  <si>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</si>
  <si>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</si>
  <si>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</si>
  <si>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</si>
  <si>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</si>
  <si>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</si>
  <si>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</si>
  <si>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</si>
  <si>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</si>
  <si>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</si>
  <si>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</si>
  <si>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</si>
  <si>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</si>
  <si>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</si>
  <si>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</si>
  <si>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</si>
  <si>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</si>
  <si>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</si>
  <si>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</si>
  <si>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0200000</t>
  </si>
  <si>
    <t>Виконавчий комітет Дрогобицької міської ради</t>
  </si>
  <si>
    <t>0210000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</si>
  <si>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</si>
  <si>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</si>
  <si>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</si>
  <si>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</si>
  <si>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</si>
  <si>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</si>
  <si>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</si>
  <si>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</si>
  <si>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</si>
  <si>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</si>
  <si>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</si>
  <si>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</si>
  <si>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</si>
  <si>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</si>
  <si>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</si>
  <si>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</si>
  <si>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0443</t>
  </si>
  <si>
    <t>0620</t>
  </si>
  <si>
    <t>1216030</t>
  </si>
  <si>
    <t>6030</t>
  </si>
  <si>
    <t>Організація благоустрою населених пунктів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</si>
  <si>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</si>
  <si>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</si>
  <si>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</si>
  <si>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</si>
  <si>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від____________2023 №____</t>
  </si>
  <si>
    <t>0210160</t>
  </si>
  <si>
    <t>0990</t>
  </si>
  <si>
    <t>Забезпечення діяльності водопровідно-каналізаційного господарства</t>
  </si>
  <si>
    <t>Субвенція з місцевого бюджету державному бюджету на виконання програм соціально-економічного розвитку регіонів</t>
  </si>
  <si>
    <t>0611272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</si>
  <si>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</si>
  <si>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</si>
  <si>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</si>
  <si>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</si>
  <si>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</si>
  <si>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</si>
  <si>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</si>
  <si>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</si>
  <si>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</si>
  <si>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</si>
  <si>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</si>
  <si>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</si>
  <si>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0800000</t>
  </si>
  <si>
    <t>Управління  соціального захисту населення Дрогобицької міської ради</t>
  </si>
  <si>
    <t>0810000</t>
  </si>
  <si>
    <t>0813160</t>
  </si>
  <si>
    <t>0813180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</si>
  <si>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</si>
  <si>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</si>
  <si>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</si>
  <si>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</si>
  <si>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</si>
  <si>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</si>
  <si>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7130</t>
  </si>
  <si>
    <t>0421</t>
  </si>
  <si>
    <t>Здійснення заходів із землеустрою</t>
  </si>
  <si>
    <t>Додаток 3</t>
  </si>
  <si>
    <t>0910</t>
  </si>
  <si>
    <t>0960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</si>
  <si>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</si>
  <si>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</si>
  <si>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</si>
  <si>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</si>
  <si>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</si>
  <si>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</si>
  <si>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</si>
  <si>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</si>
  <si>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1216011</t>
  </si>
  <si>
    <t>6011</t>
  </si>
  <si>
    <t>0610</t>
  </si>
  <si>
    <t>Експлуатація та технічне обслуговування житлового фонду</t>
  </si>
  <si>
    <t>0210180</t>
  </si>
  <si>
    <t>0213133</t>
  </si>
  <si>
    <t>0217130</t>
  </si>
  <si>
    <t>0218110</t>
  </si>
  <si>
    <t>0217630</t>
  </si>
  <si>
    <t>0215011</t>
  </si>
  <si>
    <t>0215012</t>
  </si>
  <si>
    <t>0133</t>
  </si>
  <si>
    <t>Інша діяльність у сфері державного управління</t>
  </si>
  <si>
    <t>3133</t>
  </si>
  <si>
    <t>1040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</si>
  <si>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</si>
  <si>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</si>
  <si>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</si>
  <si>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</si>
  <si>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</si>
  <si>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7630</t>
  </si>
  <si>
    <t>0470</t>
  </si>
  <si>
    <t>Реалізація програм і заходів в галузі зовнішньоекономічної діяльності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</si>
  <si>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</si>
  <si>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</si>
  <si>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</si>
  <si>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</si>
  <si>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</si>
  <si>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</si>
  <si>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0712152</t>
  </si>
  <si>
    <t>2152</t>
  </si>
  <si>
    <t>0763</t>
  </si>
  <si>
    <t>Інші програми та заходи у сфері охорони здоров`я</t>
  </si>
  <si>
    <t>0717322</t>
  </si>
  <si>
    <t>7322</t>
  </si>
  <si>
    <t>Будівництво медичних установ та закладів</t>
  </si>
  <si>
    <t>0810160</t>
  </si>
  <si>
    <t>1210160</t>
  </si>
  <si>
    <t>1218240</t>
  </si>
  <si>
    <t>8240</t>
  </si>
  <si>
    <t>0380</t>
  </si>
  <si>
    <t>Заходи та роботи з територіальної оборони</t>
  </si>
  <si>
    <t>3717370</t>
  </si>
  <si>
    <t>7370</t>
  </si>
  <si>
    <t>Реалізація інших заходів щодо соціально-економічного розвитку територій</t>
  </si>
  <si>
    <t>3710160</t>
  </si>
  <si>
    <t>1014040</t>
  </si>
  <si>
    <t>4040</t>
  </si>
  <si>
    <t>0824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</si>
  <si>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</si>
  <si>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</si>
  <si>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</si>
  <si>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</si>
  <si>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</si>
  <si>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</si>
  <si>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</si>
  <si>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</si>
  <si>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</si>
  <si>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</si>
  <si>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Забезпечення діяльності бібліотек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</si>
  <si>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</si>
  <si>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</si>
  <si>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</si>
  <si>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</si>
  <si>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1017622</t>
  </si>
  <si>
    <t xml:space="preserve"> 
Реалізація програм і заходів в галузі туризму та курортів</t>
  </si>
  <si>
    <t>0217350</t>
  </si>
  <si>
    <t>7350</t>
  </si>
  <si>
    <t>Розроблення схем планування та забудови територій (містобудівної документації)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</si>
  <si>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</si>
  <si>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до рішення сесії</t>
  </si>
  <si>
    <t xml:space="preserve">
Начальник фінансового управління                                                           Оксана САВРАН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</si>
</sst>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4" fontId="0" fillId="0" borderId="0" xfId="0" applyNumberForma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2" borderId="2" xfId="0" applyFont="1" applyFill="1" applyBorder="1" applyAlignment="1">
      <alignment horizontal="center" vertical="center" wrapText="1"/>
    </xf>
    <xf numFmtId="0" fontId="0" fillId="2" borderId="0" xfId="0" applyFont="1" applyFill="1"/>
    <xf numFmtId="4" fontId="1" fillId="2" borderId="0" xfId="0" applyNumberFormat="1" applyFont="1" applyFill="1" applyBorder="1" applyAlignment="1">
      <alignment vertical="center" wrapText="1"/>
    </xf>
    <xf numFmtId="0" fontId="3" fillId="2" borderId="0" xfId="0" applyFont="1" applyFill="1"/>
    <xf numFmtId="0" fontId="8" fillId="2" borderId="0" xfId="0" applyFont="1" applyFill="1"/>
    <xf numFmtId="0" fontId="5" fillId="0" borderId="0" xfId="0" applyFont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0"/>
  <sheetViews>
    <sheetView tabSelected="1" view="pageBreakPreview" zoomScale="89" zoomScaleSheetLayoutView="89" workbookViewId="0">
      <pane xSplit="7" ySplit="13" topLeftCell="J14" activePane="bottomRight" state="frozen"/>
      <selection pane="topRight" activeCell="H1" sqref="H1"/>
      <selection pane="bottomLeft" activeCell="A16" sqref="A16"/>
      <selection pane="bottomRight" activeCell="D39" sqref="D39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9.570312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7" ht="15.75">
      <c r="O1" s="35" t="s">
        <v>87</v>
      </c>
    </row>
    <row r="2" spans="1:17" ht="15.75">
      <c r="O2" s="35" t="s">
        <v>168</v>
      </c>
    </row>
    <row r="3" spans="1:17" ht="15.75">
      <c r="O3" s="35" t="s">
        <v>55</v>
      </c>
    </row>
    <row r="5" spans="1:17" ht="21">
      <c r="A5" s="39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7" ht="21">
      <c r="A6" s="39" t="s">
        <v>26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7">
      <c r="A7" s="2" t="s">
        <v>24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7">
      <c r="A8" s="4" t="s">
        <v>25</v>
      </c>
      <c r="P8" s="5" t="s">
        <v>1</v>
      </c>
    </row>
    <row r="9" spans="1:17">
      <c r="A9" s="41" t="s">
        <v>2</v>
      </c>
      <c r="B9" s="41" t="s">
        <v>3</v>
      </c>
      <c r="C9" s="41" t="s">
        <v>4</v>
      </c>
      <c r="D9" s="37" t="s">
        <v>5</v>
      </c>
      <c r="E9" s="37" t="s">
        <v>6</v>
      </c>
      <c r="F9" s="37"/>
      <c r="G9" s="37"/>
      <c r="H9" s="37"/>
      <c r="I9" s="37"/>
      <c r="J9" s="37" t="s">
        <v>11</v>
      </c>
      <c r="K9" s="37"/>
      <c r="L9" s="37"/>
      <c r="M9" s="37"/>
      <c r="N9" s="37"/>
      <c r="O9" s="37"/>
      <c r="P9" s="37" t="s">
        <v>13</v>
      </c>
    </row>
    <row r="10" spans="1:17">
      <c r="A10" s="37"/>
      <c r="B10" s="37"/>
      <c r="C10" s="37"/>
      <c r="D10" s="37"/>
      <c r="E10" s="37" t="s">
        <v>7</v>
      </c>
      <c r="F10" s="37" t="s">
        <v>37</v>
      </c>
      <c r="G10" s="37" t="s">
        <v>8</v>
      </c>
      <c r="H10" s="37"/>
      <c r="I10" s="37" t="s">
        <v>10</v>
      </c>
      <c r="J10" s="37" t="s">
        <v>7</v>
      </c>
      <c r="K10" s="37" t="s">
        <v>12</v>
      </c>
      <c r="L10" s="37" t="s">
        <v>37</v>
      </c>
      <c r="M10" s="37" t="s">
        <v>8</v>
      </c>
      <c r="N10" s="37"/>
      <c r="O10" s="37" t="s">
        <v>10</v>
      </c>
      <c r="P10" s="37"/>
    </row>
    <row r="11" spans="1:17">
      <c r="A11" s="37"/>
      <c r="B11" s="37"/>
      <c r="C11" s="37"/>
      <c r="D11" s="37"/>
      <c r="E11" s="37"/>
      <c r="F11" s="37"/>
      <c r="G11" s="37" t="s">
        <v>38</v>
      </c>
      <c r="H11" s="37" t="s">
        <v>9</v>
      </c>
      <c r="I11" s="37"/>
      <c r="J11" s="37"/>
      <c r="K11" s="37"/>
      <c r="L11" s="37"/>
      <c r="M11" s="37" t="s">
        <v>39</v>
      </c>
      <c r="N11" s="37" t="s">
        <v>9</v>
      </c>
      <c r="O11" s="37"/>
      <c r="P11" s="37"/>
    </row>
    <row r="12" spans="1:17" ht="44.2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7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7">
      <c r="A14" s="7" t="s">
        <v>27</v>
      </c>
      <c r="B14" s="8"/>
      <c r="C14" s="9"/>
      <c r="D14" s="18" t="s">
        <v>28</v>
      </c>
      <c r="E14" s="10">
        <f>E15</f>
        <v>-99000</v>
      </c>
      <c r="F14" s="10">
        <f t="shared" ref="F14:O14" si="0">F15</f>
        <v>-99000</v>
      </c>
      <c r="G14" s="10">
        <f t="shared" si="0"/>
        <v>0</v>
      </c>
      <c r="H14" s="10">
        <f t="shared" si="0"/>
        <v>-16000</v>
      </c>
      <c r="I14" s="10">
        <f t="shared" si="0"/>
        <v>0</v>
      </c>
      <c r="J14" s="10">
        <f t="shared" si="0"/>
        <v>-101000</v>
      </c>
      <c r="K14" s="10">
        <f t="shared" si="0"/>
        <v>-101000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-101000</v>
      </c>
      <c r="P14" s="10">
        <f t="shared" ref="P14:P25" si="1">J14+E14</f>
        <v>-200000</v>
      </c>
      <c r="Q14" s="26"/>
    </row>
    <row r="15" spans="1:17">
      <c r="A15" s="7" t="s">
        <v>29</v>
      </c>
      <c r="B15" s="8"/>
      <c r="C15" s="9"/>
      <c r="D15" s="10"/>
      <c r="E15" s="10">
        <f>SUM(E16:E24)</f>
        <v>-99000</v>
      </c>
      <c r="F15" s="10">
        <f t="shared" ref="F15:O15" si="2">SUM(F16:F24)</f>
        <v>-99000</v>
      </c>
      <c r="G15" s="10">
        <f t="shared" si="2"/>
        <v>0</v>
      </c>
      <c r="H15" s="10">
        <f t="shared" si="2"/>
        <v>-16000</v>
      </c>
      <c r="I15" s="10">
        <f t="shared" si="2"/>
        <v>0</v>
      </c>
      <c r="J15" s="10">
        <f t="shared" si="2"/>
        <v>-101000</v>
      </c>
      <c r="K15" s="10">
        <f t="shared" si="2"/>
        <v>-101000</v>
      </c>
      <c r="L15" s="10">
        <f t="shared" si="2"/>
        <v>0</v>
      </c>
      <c r="M15" s="10">
        <f t="shared" si="2"/>
        <v>0</v>
      </c>
      <c r="N15" s="10">
        <f t="shared" si="2"/>
        <v>0</v>
      </c>
      <c r="O15" s="10">
        <f t="shared" si="2"/>
        <v>-101000</v>
      </c>
      <c r="P15" s="10">
        <f>J15+E15</f>
        <v>-200000</v>
      </c>
    </row>
    <row r="16" spans="1:17" ht="25.5">
      <c r="A16" s="11" t="s">
        <v>56</v>
      </c>
      <c r="B16" s="11" t="s">
        <v>15</v>
      </c>
      <c r="C16" s="12" t="s">
        <v>14</v>
      </c>
      <c r="D16" s="13" t="s">
        <v>16</v>
      </c>
      <c r="E16" s="14">
        <v>247.76</v>
      </c>
      <c r="F16" s="14">
        <v>247.76</v>
      </c>
      <c r="G16" s="14"/>
      <c r="H16" s="14">
        <v>-16000</v>
      </c>
      <c r="I16" s="14"/>
      <c r="J16" s="14">
        <v>99000</v>
      </c>
      <c r="K16" s="14">
        <v>99000</v>
      </c>
      <c r="L16" s="14"/>
      <c r="M16" s="14"/>
      <c r="N16" s="14"/>
      <c r="O16" s="14">
        <v>99000</v>
      </c>
      <c r="P16" s="24">
        <f t="shared" ref="P16:P24" si="3">J16+E16</f>
        <v>99247.76</v>
      </c>
    </row>
    <row r="17" spans="1:16">
      <c r="A17" s="11" t="s">
        <v>102</v>
      </c>
      <c r="B17" s="11" t="s">
        <v>17</v>
      </c>
      <c r="C17" s="12" t="s">
        <v>109</v>
      </c>
      <c r="D17" s="13" t="s">
        <v>110</v>
      </c>
      <c r="E17" s="14">
        <v>-34803.599999999999</v>
      </c>
      <c r="F17" s="14">
        <v>-34803.599999999999</v>
      </c>
      <c r="G17" s="14"/>
      <c r="H17" s="14"/>
      <c r="I17" s="14"/>
      <c r="J17" s="14"/>
      <c r="K17" s="14"/>
      <c r="L17" s="14"/>
      <c r="M17" s="14"/>
      <c r="N17" s="14"/>
      <c r="O17" s="14"/>
      <c r="P17" s="24">
        <f t="shared" si="3"/>
        <v>-34803.599999999999</v>
      </c>
    </row>
    <row r="18" spans="1:16">
      <c r="A18" s="11" t="s">
        <v>103</v>
      </c>
      <c r="B18" s="11" t="s">
        <v>111</v>
      </c>
      <c r="C18" s="12" t="s">
        <v>112</v>
      </c>
      <c r="D18" s="13" t="s">
        <v>113</v>
      </c>
      <c r="E18" s="14">
        <v>-2600</v>
      </c>
      <c r="F18" s="14">
        <v>-2600</v>
      </c>
      <c r="G18" s="14"/>
      <c r="H18" s="14"/>
      <c r="I18" s="14"/>
      <c r="J18" s="14"/>
      <c r="K18" s="14"/>
      <c r="L18" s="14"/>
      <c r="M18" s="14"/>
      <c r="N18" s="14"/>
      <c r="O18" s="14"/>
      <c r="P18" s="24">
        <f t="shared" si="3"/>
        <v>-2600</v>
      </c>
    </row>
    <row r="19" spans="1:16">
      <c r="A19" s="11" t="s">
        <v>107</v>
      </c>
      <c r="B19" s="11" t="s">
        <v>114</v>
      </c>
      <c r="C19" s="12" t="s">
        <v>92</v>
      </c>
      <c r="D19" s="13" t="s">
        <v>115</v>
      </c>
      <c r="E19" s="14">
        <v>-6800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24">
        <f t="shared" si="3"/>
        <v>-6800</v>
      </c>
    </row>
    <row r="20" spans="1:16">
      <c r="A20" s="11" t="s">
        <v>108</v>
      </c>
      <c r="B20" s="11" t="s">
        <v>116</v>
      </c>
      <c r="C20" s="12" t="s">
        <v>92</v>
      </c>
      <c r="D20" s="13" t="s">
        <v>117</v>
      </c>
      <c r="E20" s="14">
        <v>6800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4">
        <f t="shared" si="3"/>
        <v>6800</v>
      </c>
    </row>
    <row r="21" spans="1:16">
      <c r="A21" s="11" t="s">
        <v>104</v>
      </c>
      <c r="B21" s="11" t="s">
        <v>84</v>
      </c>
      <c r="C21" s="12" t="s">
        <v>85</v>
      </c>
      <c r="D21" s="13" t="s">
        <v>86</v>
      </c>
      <c r="E21" s="14">
        <v>-5312.16</v>
      </c>
      <c r="F21" s="14">
        <v>-5312.16</v>
      </c>
      <c r="G21" s="14"/>
      <c r="H21" s="14"/>
      <c r="I21" s="14"/>
      <c r="J21" s="14"/>
      <c r="K21" s="14"/>
      <c r="L21" s="14"/>
      <c r="M21" s="14"/>
      <c r="N21" s="14"/>
      <c r="O21" s="14"/>
      <c r="P21" s="24">
        <f t="shared" si="3"/>
        <v>-5312.16</v>
      </c>
    </row>
    <row r="22" spans="1:16">
      <c r="A22" s="11" t="s">
        <v>164</v>
      </c>
      <c r="B22" s="11" t="s">
        <v>165</v>
      </c>
      <c r="C22" s="12" t="s">
        <v>46</v>
      </c>
      <c r="D22" s="13" t="s">
        <v>166</v>
      </c>
      <c r="E22" s="14"/>
      <c r="F22" s="14"/>
      <c r="G22" s="14"/>
      <c r="H22" s="14"/>
      <c r="I22" s="14"/>
      <c r="J22" s="14">
        <v>-200000</v>
      </c>
      <c r="K22" s="14">
        <v>-200000</v>
      </c>
      <c r="L22" s="14"/>
      <c r="M22" s="14"/>
      <c r="N22" s="14"/>
      <c r="O22" s="14">
        <v>-200000</v>
      </c>
      <c r="P22" s="24">
        <f t="shared" si="3"/>
        <v>-200000</v>
      </c>
    </row>
    <row r="23" spans="1:16" s="25" customFormat="1">
      <c r="A23" s="11" t="s">
        <v>106</v>
      </c>
      <c r="B23" s="11" t="s">
        <v>118</v>
      </c>
      <c r="C23" s="12" t="s">
        <v>119</v>
      </c>
      <c r="D23" s="13" t="s">
        <v>120</v>
      </c>
      <c r="E23" s="24">
        <v>-2984</v>
      </c>
      <c r="F23" s="24">
        <v>-2984</v>
      </c>
      <c r="G23" s="24"/>
      <c r="H23" s="24"/>
      <c r="I23" s="24"/>
      <c r="J23" s="24"/>
      <c r="K23" s="24"/>
      <c r="L23" s="24"/>
      <c r="M23" s="24"/>
      <c r="N23" s="24"/>
      <c r="O23" s="24"/>
      <c r="P23" s="24">
        <f t="shared" si="3"/>
        <v>-2984</v>
      </c>
    </row>
    <row r="24" spans="1:16" s="25" customFormat="1" ht="25.5">
      <c r="A24" s="11" t="s">
        <v>105</v>
      </c>
      <c r="B24" s="11" t="s">
        <v>121</v>
      </c>
      <c r="C24" s="12" t="s">
        <v>122</v>
      </c>
      <c r="D24" s="13" t="s">
        <v>123</v>
      </c>
      <c r="E24" s="24">
        <v>-53548</v>
      </c>
      <c r="F24" s="24">
        <v>-53548</v>
      </c>
      <c r="G24" s="24"/>
      <c r="H24" s="24"/>
      <c r="I24" s="24"/>
      <c r="J24" s="24"/>
      <c r="K24" s="24"/>
      <c r="L24" s="24"/>
      <c r="M24" s="24"/>
      <c r="N24" s="24"/>
      <c r="O24" s="24"/>
      <c r="P24" s="24">
        <f t="shared" si="3"/>
        <v>-53548</v>
      </c>
    </row>
    <row r="25" spans="1:16">
      <c r="A25" s="7" t="s">
        <v>30</v>
      </c>
      <c r="B25" s="8"/>
      <c r="C25" s="9"/>
      <c r="D25" s="18" t="s">
        <v>31</v>
      </c>
      <c r="E25" s="10">
        <f>E26</f>
        <v>-2085185</v>
      </c>
      <c r="F25" s="10">
        <f t="shared" ref="F25:O25" si="4">F26</f>
        <v>-2085185</v>
      </c>
      <c r="G25" s="10">
        <f t="shared" si="4"/>
        <v>107300</v>
      </c>
      <c r="H25" s="10">
        <f t="shared" si="4"/>
        <v>-3189322.88</v>
      </c>
      <c r="I25" s="10">
        <f t="shared" si="4"/>
        <v>0</v>
      </c>
      <c r="J25" s="10">
        <f t="shared" si="4"/>
        <v>699980</v>
      </c>
      <c r="K25" s="10">
        <f t="shared" si="4"/>
        <v>-252220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699980</v>
      </c>
      <c r="P25" s="10">
        <f t="shared" si="1"/>
        <v>-1385205</v>
      </c>
    </row>
    <row r="26" spans="1:16">
      <c r="A26" s="7" t="s">
        <v>32</v>
      </c>
      <c r="B26" s="8"/>
      <c r="C26" s="9"/>
      <c r="D26" s="10"/>
      <c r="E26" s="10">
        <f t="shared" ref="E26:O26" si="5">SUM(E27:E30)</f>
        <v>-2085185</v>
      </c>
      <c r="F26" s="10">
        <f t="shared" si="5"/>
        <v>-2085185</v>
      </c>
      <c r="G26" s="10">
        <f t="shared" si="5"/>
        <v>107300</v>
      </c>
      <c r="H26" s="10">
        <f t="shared" si="5"/>
        <v>-3189322.88</v>
      </c>
      <c r="I26" s="10">
        <f t="shared" si="5"/>
        <v>0</v>
      </c>
      <c r="J26" s="10">
        <f t="shared" si="5"/>
        <v>699980</v>
      </c>
      <c r="K26" s="10">
        <f t="shared" si="5"/>
        <v>-252220</v>
      </c>
      <c r="L26" s="10">
        <f t="shared" si="5"/>
        <v>0</v>
      </c>
      <c r="M26" s="10">
        <f t="shared" si="5"/>
        <v>0</v>
      </c>
      <c r="N26" s="10">
        <f t="shared" si="5"/>
        <v>0</v>
      </c>
      <c r="O26" s="10">
        <f t="shared" si="5"/>
        <v>699980</v>
      </c>
      <c r="P26" s="10">
        <f>J26+E26</f>
        <v>-1385205</v>
      </c>
    </row>
    <row r="27" spans="1:16" s="34" customFormat="1">
      <c r="A27" s="27" t="s">
        <v>33</v>
      </c>
      <c r="B27" s="27" t="s">
        <v>34</v>
      </c>
      <c r="C27" s="28" t="s">
        <v>35</v>
      </c>
      <c r="D27" s="29" t="s">
        <v>36</v>
      </c>
      <c r="E27" s="16">
        <v>-1685185</v>
      </c>
      <c r="F27" s="16">
        <v>-1685185</v>
      </c>
      <c r="G27" s="16"/>
      <c r="H27" s="16">
        <v>-2687622.88</v>
      </c>
      <c r="I27" s="16"/>
      <c r="J27" s="16">
        <v>699980</v>
      </c>
      <c r="K27" s="16">
        <v>699980</v>
      </c>
      <c r="L27" s="16"/>
      <c r="M27" s="16"/>
      <c r="N27" s="16"/>
      <c r="O27" s="16">
        <v>699980</v>
      </c>
      <c r="P27" s="16">
        <f t="shared" ref="P27:P31" si="6">J27+E27</f>
        <v>-985205</v>
      </c>
    </row>
    <row r="28" spans="1:16" s="32" customFormat="1" ht="25.5">
      <c r="A28" s="11" t="s">
        <v>124</v>
      </c>
      <c r="B28" s="11" t="s">
        <v>125</v>
      </c>
      <c r="C28" s="12" t="s">
        <v>88</v>
      </c>
      <c r="D28" s="13" t="s">
        <v>126</v>
      </c>
      <c r="E28" s="24">
        <v>0</v>
      </c>
      <c r="F28" s="24">
        <v>0</v>
      </c>
      <c r="G28" s="24">
        <v>107300</v>
      </c>
      <c r="H28" s="24">
        <v>-101700</v>
      </c>
      <c r="I28" s="24"/>
      <c r="J28" s="24"/>
      <c r="K28" s="24"/>
      <c r="L28" s="24"/>
      <c r="M28" s="24"/>
      <c r="N28" s="24"/>
      <c r="O28" s="24"/>
      <c r="P28" s="24">
        <f t="shared" si="6"/>
        <v>0</v>
      </c>
    </row>
    <row r="29" spans="1:16" ht="25.5">
      <c r="A29" s="11" t="s">
        <v>60</v>
      </c>
      <c r="B29" s="11">
        <v>1272</v>
      </c>
      <c r="C29" s="12" t="s">
        <v>57</v>
      </c>
      <c r="D29" s="14" t="s">
        <v>61</v>
      </c>
      <c r="E29" s="14"/>
      <c r="F29" s="14"/>
      <c r="G29" s="14"/>
      <c r="H29" s="14"/>
      <c r="I29" s="14"/>
      <c r="J29" s="14"/>
      <c r="K29" s="14">
        <v>-952200</v>
      </c>
      <c r="L29" s="14"/>
      <c r="M29" s="14"/>
      <c r="N29" s="14"/>
      <c r="O29" s="14"/>
      <c r="P29" s="10">
        <f t="shared" si="6"/>
        <v>0</v>
      </c>
    </row>
    <row r="30" spans="1:16" ht="25.5">
      <c r="A30" s="11" t="s">
        <v>90</v>
      </c>
      <c r="B30" s="11" t="s">
        <v>91</v>
      </c>
      <c r="C30" s="12" t="s">
        <v>92</v>
      </c>
      <c r="D30" s="13" t="s">
        <v>93</v>
      </c>
      <c r="E30" s="14">
        <v>-400000</v>
      </c>
      <c r="F30" s="14">
        <v>-400000</v>
      </c>
      <c r="G30" s="14"/>
      <c r="H30" s="14">
        <v>-400000</v>
      </c>
      <c r="I30" s="14"/>
      <c r="J30" s="14"/>
      <c r="K30" s="14"/>
      <c r="L30" s="14"/>
      <c r="M30" s="14"/>
      <c r="N30" s="14"/>
      <c r="O30" s="14"/>
      <c r="P30" s="24">
        <f t="shared" si="6"/>
        <v>-400000</v>
      </c>
    </row>
    <row r="31" spans="1:16">
      <c r="A31" s="7" t="s">
        <v>62</v>
      </c>
      <c r="B31" s="8"/>
      <c r="C31" s="9"/>
      <c r="D31" s="18" t="s">
        <v>63</v>
      </c>
      <c r="E31" s="10">
        <f>E32</f>
        <v>441000</v>
      </c>
      <c r="F31" s="10">
        <f t="shared" ref="F31:O31" si="7">F32</f>
        <v>441000</v>
      </c>
      <c r="G31" s="10">
        <f t="shared" si="7"/>
        <v>0</v>
      </c>
      <c r="H31" s="10">
        <f t="shared" si="7"/>
        <v>0</v>
      </c>
      <c r="I31" s="10">
        <f t="shared" si="7"/>
        <v>0</v>
      </c>
      <c r="J31" s="10">
        <f t="shared" si="7"/>
        <v>6048449.6900000004</v>
      </c>
      <c r="K31" s="10">
        <f t="shared" si="7"/>
        <v>6048449.6900000004</v>
      </c>
      <c r="L31" s="10">
        <f t="shared" si="7"/>
        <v>0</v>
      </c>
      <c r="M31" s="10">
        <f t="shared" si="7"/>
        <v>0</v>
      </c>
      <c r="N31" s="10">
        <f t="shared" si="7"/>
        <v>0</v>
      </c>
      <c r="O31" s="10">
        <f t="shared" si="7"/>
        <v>6048449.6900000004</v>
      </c>
      <c r="P31" s="10">
        <f t="shared" si="6"/>
        <v>6489449.6900000004</v>
      </c>
    </row>
    <row r="32" spans="1:16">
      <c r="A32" s="7" t="s">
        <v>64</v>
      </c>
      <c r="B32" s="8"/>
      <c r="C32" s="9"/>
      <c r="D32" s="10"/>
      <c r="E32" s="10">
        <f>SUM(E33:E35)</f>
        <v>441000</v>
      </c>
      <c r="F32" s="10">
        <f t="shared" ref="F32:O32" si="8">SUM(F33:F35)</f>
        <v>441000</v>
      </c>
      <c r="G32" s="10">
        <f t="shared" si="8"/>
        <v>0</v>
      </c>
      <c r="H32" s="10">
        <f t="shared" si="8"/>
        <v>0</v>
      </c>
      <c r="I32" s="10">
        <f t="shared" si="8"/>
        <v>0</v>
      </c>
      <c r="J32" s="10">
        <f t="shared" si="8"/>
        <v>6048449.6900000004</v>
      </c>
      <c r="K32" s="10">
        <f t="shared" si="8"/>
        <v>6048449.6900000004</v>
      </c>
      <c r="L32" s="10">
        <f t="shared" si="8"/>
        <v>0</v>
      </c>
      <c r="M32" s="10">
        <f t="shared" si="8"/>
        <v>0</v>
      </c>
      <c r="N32" s="10">
        <f t="shared" si="8"/>
        <v>0</v>
      </c>
      <c r="O32" s="10">
        <f t="shared" si="8"/>
        <v>6048449.6900000004</v>
      </c>
      <c r="P32" s="10">
        <f t="shared" ref="P32:P41" si="9">E32+J32</f>
        <v>6489449.6900000004</v>
      </c>
    </row>
    <row r="33" spans="1:16">
      <c r="A33" s="11" t="s">
        <v>65</v>
      </c>
      <c r="B33" s="11" t="s">
        <v>66</v>
      </c>
      <c r="C33" s="12" t="s">
        <v>67</v>
      </c>
      <c r="D33" s="13" t="s">
        <v>68</v>
      </c>
      <c r="E33" s="14"/>
      <c r="F33" s="14"/>
      <c r="G33" s="14"/>
      <c r="H33" s="14"/>
      <c r="I33" s="14"/>
      <c r="J33" s="14">
        <v>5948449.6900000004</v>
      </c>
      <c r="K33" s="14">
        <v>5948449.6900000004</v>
      </c>
      <c r="L33" s="14"/>
      <c r="M33" s="14"/>
      <c r="N33" s="14"/>
      <c r="O33" s="14">
        <v>5948449.6900000004</v>
      </c>
      <c r="P33" s="14">
        <f t="shared" si="9"/>
        <v>5948449.6900000004</v>
      </c>
    </row>
    <row r="34" spans="1:16">
      <c r="A34" s="11" t="s">
        <v>127</v>
      </c>
      <c r="B34" s="11" t="s">
        <v>128</v>
      </c>
      <c r="C34" s="12" t="s">
        <v>129</v>
      </c>
      <c r="D34" s="13" t="s">
        <v>130</v>
      </c>
      <c r="E34" s="14">
        <v>441000</v>
      </c>
      <c r="F34" s="14">
        <v>441000</v>
      </c>
      <c r="G34" s="14"/>
      <c r="H34" s="14"/>
      <c r="I34" s="14"/>
      <c r="J34" s="14"/>
      <c r="K34" s="14"/>
      <c r="L34" s="14"/>
      <c r="M34" s="14"/>
      <c r="N34" s="14"/>
      <c r="O34" s="14"/>
      <c r="P34" s="14">
        <f t="shared" si="9"/>
        <v>441000</v>
      </c>
    </row>
    <row r="35" spans="1:16">
      <c r="A35" s="11" t="s">
        <v>131</v>
      </c>
      <c r="B35" s="11" t="s">
        <v>132</v>
      </c>
      <c r="C35" s="12" t="s">
        <v>46</v>
      </c>
      <c r="D35" s="13" t="s">
        <v>133</v>
      </c>
      <c r="E35" s="14"/>
      <c r="F35" s="14"/>
      <c r="G35" s="14"/>
      <c r="H35" s="14"/>
      <c r="I35" s="14"/>
      <c r="J35" s="14">
        <v>100000</v>
      </c>
      <c r="K35" s="14">
        <v>100000</v>
      </c>
      <c r="L35" s="14"/>
      <c r="M35" s="14"/>
      <c r="N35" s="14"/>
      <c r="O35" s="14">
        <v>100000</v>
      </c>
      <c r="P35" s="14">
        <f t="shared" si="9"/>
        <v>100000</v>
      </c>
    </row>
    <row r="36" spans="1:16">
      <c r="A36" s="7" t="s">
        <v>73</v>
      </c>
      <c r="B36" s="8"/>
      <c r="C36" s="9"/>
      <c r="D36" s="18" t="s">
        <v>74</v>
      </c>
      <c r="E36" s="10">
        <f>E37</f>
        <v>0</v>
      </c>
      <c r="F36" s="10">
        <f t="shared" ref="F36:O36" si="10">F37</f>
        <v>0</v>
      </c>
      <c r="G36" s="10">
        <f t="shared" si="10"/>
        <v>120000</v>
      </c>
      <c r="H36" s="10">
        <f t="shared" si="10"/>
        <v>-22000</v>
      </c>
      <c r="I36" s="10">
        <f t="shared" si="10"/>
        <v>0</v>
      </c>
      <c r="J36" s="10">
        <f t="shared" si="10"/>
        <v>0</v>
      </c>
      <c r="K36" s="10">
        <f t="shared" si="10"/>
        <v>0</v>
      </c>
      <c r="L36" s="10">
        <f t="shared" si="10"/>
        <v>0</v>
      </c>
      <c r="M36" s="10">
        <f t="shared" si="10"/>
        <v>0</v>
      </c>
      <c r="N36" s="10">
        <f t="shared" si="10"/>
        <v>0</v>
      </c>
      <c r="O36" s="10">
        <f t="shared" si="10"/>
        <v>0</v>
      </c>
      <c r="P36" s="10">
        <f t="shared" si="9"/>
        <v>0</v>
      </c>
    </row>
    <row r="37" spans="1:16">
      <c r="A37" s="7" t="s">
        <v>75</v>
      </c>
      <c r="B37" s="8"/>
      <c r="C37" s="9"/>
      <c r="D37" s="10"/>
      <c r="E37" s="10">
        <f>SUM(E38:E41)</f>
        <v>0</v>
      </c>
      <c r="F37" s="10">
        <f t="shared" ref="F37:O37" si="11">SUM(F38:F41)</f>
        <v>0</v>
      </c>
      <c r="G37" s="10">
        <f t="shared" si="11"/>
        <v>120000</v>
      </c>
      <c r="H37" s="10">
        <f t="shared" si="11"/>
        <v>-22000</v>
      </c>
      <c r="I37" s="10">
        <f t="shared" si="11"/>
        <v>0</v>
      </c>
      <c r="J37" s="10">
        <f t="shared" si="11"/>
        <v>0</v>
      </c>
      <c r="K37" s="10">
        <f t="shared" si="11"/>
        <v>0</v>
      </c>
      <c r="L37" s="10">
        <f t="shared" si="11"/>
        <v>0</v>
      </c>
      <c r="M37" s="10">
        <f t="shared" si="11"/>
        <v>0</v>
      </c>
      <c r="N37" s="10">
        <f t="shared" si="11"/>
        <v>0</v>
      </c>
      <c r="O37" s="10">
        <f t="shared" si="11"/>
        <v>0</v>
      </c>
      <c r="P37" s="24">
        <f t="shared" si="9"/>
        <v>0</v>
      </c>
    </row>
    <row r="38" spans="1:16" s="25" customFormat="1" ht="25.5">
      <c r="A38" s="17" t="s">
        <v>134</v>
      </c>
      <c r="B38" s="17" t="s">
        <v>15</v>
      </c>
      <c r="C38" s="22" t="s">
        <v>14</v>
      </c>
      <c r="D38" s="23" t="s">
        <v>16</v>
      </c>
      <c r="E38" s="24">
        <v>0</v>
      </c>
      <c r="F38" s="24">
        <v>0</v>
      </c>
      <c r="G38" s="24">
        <v>90000</v>
      </c>
      <c r="H38" s="24"/>
      <c r="I38" s="24"/>
      <c r="J38" s="24"/>
      <c r="K38" s="24"/>
      <c r="L38" s="24"/>
      <c r="M38" s="24"/>
      <c r="N38" s="24"/>
      <c r="O38" s="24"/>
      <c r="P38" s="24">
        <f t="shared" si="9"/>
        <v>0</v>
      </c>
    </row>
    <row r="39" spans="1:16" s="25" customFormat="1" ht="25.5">
      <c r="A39" s="17" t="s">
        <v>94</v>
      </c>
      <c r="B39" s="17" t="s">
        <v>95</v>
      </c>
      <c r="C39" s="22" t="s">
        <v>96</v>
      </c>
      <c r="D39" s="23" t="s">
        <v>97</v>
      </c>
      <c r="E39" s="24">
        <v>0</v>
      </c>
      <c r="F39" s="24"/>
      <c r="G39" s="24">
        <v>30000</v>
      </c>
      <c r="H39" s="24">
        <v>-22000</v>
      </c>
      <c r="I39" s="24"/>
      <c r="J39" s="24"/>
      <c r="K39" s="24"/>
      <c r="L39" s="24"/>
      <c r="M39" s="24"/>
      <c r="N39" s="24"/>
      <c r="O39" s="24"/>
      <c r="P39" s="24">
        <f t="shared" si="9"/>
        <v>0</v>
      </c>
    </row>
    <row r="40" spans="1:16" s="25" customFormat="1" ht="38.25">
      <c r="A40" s="11" t="s">
        <v>76</v>
      </c>
      <c r="B40" s="11" t="s">
        <v>78</v>
      </c>
      <c r="C40" s="12" t="s">
        <v>79</v>
      </c>
      <c r="D40" s="13" t="s">
        <v>80</v>
      </c>
      <c r="E40" s="24">
        <v>50000</v>
      </c>
      <c r="F40" s="24">
        <v>50000</v>
      </c>
      <c r="G40" s="24"/>
      <c r="H40" s="24"/>
      <c r="I40" s="24"/>
      <c r="J40" s="24"/>
      <c r="K40" s="24"/>
      <c r="L40" s="24"/>
      <c r="M40" s="24"/>
      <c r="N40" s="24"/>
      <c r="O40" s="24"/>
      <c r="P40" s="24">
        <f t="shared" si="9"/>
        <v>50000</v>
      </c>
    </row>
    <row r="41" spans="1:16" s="25" customFormat="1" ht="38.25">
      <c r="A41" s="11" t="s">
        <v>77</v>
      </c>
      <c r="B41" s="11" t="s">
        <v>81</v>
      </c>
      <c r="C41" s="12" t="s">
        <v>82</v>
      </c>
      <c r="D41" s="13" t="s">
        <v>83</v>
      </c>
      <c r="E41" s="24">
        <v>-50000</v>
      </c>
      <c r="F41" s="24">
        <v>-50000</v>
      </c>
      <c r="G41" s="24"/>
      <c r="H41" s="24"/>
      <c r="I41" s="24"/>
      <c r="J41" s="24"/>
      <c r="K41" s="24"/>
      <c r="L41" s="24"/>
      <c r="M41" s="24"/>
      <c r="N41" s="24"/>
      <c r="O41" s="24"/>
      <c r="P41" s="24">
        <f t="shared" si="9"/>
        <v>-50000</v>
      </c>
    </row>
    <row r="42" spans="1:16" ht="25.5">
      <c r="A42" s="7" t="s">
        <v>43</v>
      </c>
      <c r="B42" s="8"/>
      <c r="C42" s="9"/>
      <c r="D42" s="18" t="s">
        <v>44</v>
      </c>
      <c r="E42" s="10">
        <f>E43</f>
        <v>-465200</v>
      </c>
      <c r="F42" s="10">
        <f t="shared" ref="F42:O42" si="12">F43</f>
        <v>-465200</v>
      </c>
      <c r="G42" s="10">
        <f t="shared" si="12"/>
        <v>170600</v>
      </c>
      <c r="H42" s="10">
        <f t="shared" si="12"/>
        <v>-940000</v>
      </c>
      <c r="I42" s="10">
        <f t="shared" si="12"/>
        <v>0</v>
      </c>
      <c r="J42" s="10">
        <f t="shared" si="12"/>
        <v>90600</v>
      </c>
      <c r="K42" s="10">
        <f t="shared" si="12"/>
        <v>90600</v>
      </c>
      <c r="L42" s="10">
        <f t="shared" si="12"/>
        <v>0</v>
      </c>
      <c r="M42" s="10">
        <f t="shared" si="12"/>
        <v>0</v>
      </c>
      <c r="N42" s="10">
        <f t="shared" si="12"/>
        <v>0</v>
      </c>
      <c r="O42" s="10">
        <f t="shared" si="12"/>
        <v>90600</v>
      </c>
      <c r="P42" s="10">
        <f t="shared" ref="P42:P50" si="13">E42+J42</f>
        <v>-374600</v>
      </c>
    </row>
    <row r="43" spans="1:16">
      <c r="A43" s="7" t="s">
        <v>45</v>
      </c>
      <c r="B43" s="8"/>
      <c r="C43" s="9"/>
      <c r="D43" s="10"/>
      <c r="E43" s="10">
        <f>SUM(E44:E50)</f>
        <v>-465200</v>
      </c>
      <c r="F43" s="10">
        <f t="shared" ref="F43:O43" si="14">SUM(F44:F50)</f>
        <v>-465200</v>
      </c>
      <c r="G43" s="10">
        <f t="shared" si="14"/>
        <v>170600</v>
      </c>
      <c r="H43" s="10">
        <f t="shared" si="14"/>
        <v>-940000</v>
      </c>
      <c r="I43" s="10">
        <f t="shared" si="14"/>
        <v>0</v>
      </c>
      <c r="J43" s="10">
        <f t="shared" si="14"/>
        <v>90600</v>
      </c>
      <c r="K43" s="10">
        <f t="shared" si="14"/>
        <v>90600</v>
      </c>
      <c r="L43" s="10">
        <f t="shared" si="14"/>
        <v>0</v>
      </c>
      <c r="M43" s="10">
        <f t="shared" si="14"/>
        <v>0</v>
      </c>
      <c r="N43" s="10">
        <f t="shared" si="14"/>
        <v>0</v>
      </c>
      <c r="O43" s="10">
        <f t="shared" si="14"/>
        <v>90600</v>
      </c>
      <c r="P43" s="10">
        <f t="shared" si="13"/>
        <v>-374600</v>
      </c>
    </row>
    <row r="44" spans="1:16">
      <c r="A44" s="11" t="s">
        <v>152</v>
      </c>
      <c r="B44" s="11" t="s">
        <v>153</v>
      </c>
      <c r="C44" s="12" t="s">
        <v>89</v>
      </c>
      <c r="D44" s="13" t="s">
        <v>154</v>
      </c>
      <c r="E44" s="24">
        <v>-24000</v>
      </c>
      <c r="F44" s="24">
        <v>-24000</v>
      </c>
      <c r="G44" s="24">
        <v>106900</v>
      </c>
      <c r="H44" s="10"/>
      <c r="I44" s="10"/>
      <c r="J44" s="10"/>
      <c r="K44" s="10"/>
      <c r="L44" s="10"/>
      <c r="M44" s="10"/>
      <c r="N44" s="10"/>
      <c r="O44" s="10"/>
      <c r="P44" s="24">
        <f t="shared" si="13"/>
        <v>-24000</v>
      </c>
    </row>
    <row r="45" spans="1:16" s="30" customFormat="1" ht="31.5" customHeight="1">
      <c r="A45" s="27" t="s">
        <v>69</v>
      </c>
      <c r="B45" s="27" t="s">
        <v>70</v>
      </c>
      <c r="C45" s="28" t="s">
        <v>71</v>
      </c>
      <c r="D45" s="29" t="s">
        <v>72</v>
      </c>
      <c r="E45" s="16">
        <v>520000</v>
      </c>
      <c r="F45" s="16">
        <v>520000</v>
      </c>
      <c r="G45" s="16"/>
      <c r="H45" s="16"/>
      <c r="I45" s="16"/>
      <c r="J45" s="16"/>
      <c r="K45" s="16"/>
      <c r="L45" s="16"/>
      <c r="M45" s="16"/>
      <c r="N45" s="16"/>
      <c r="O45" s="16"/>
      <c r="P45" s="16">
        <f t="shared" si="13"/>
        <v>520000</v>
      </c>
    </row>
    <row r="46" spans="1:16" s="30" customFormat="1">
      <c r="A46" s="27" t="s">
        <v>155</v>
      </c>
      <c r="B46" s="27" t="s">
        <v>156</v>
      </c>
      <c r="C46" s="28" t="s">
        <v>146</v>
      </c>
      <c r="D46" s="29" t="s">
        <v>157</v>
      </c>
      <c r="E46" s="16">
        <v>-320200</v>
      </c>
      <c r="F46" s="16">
        <v>-320200</v>
      </c>
      <c r="G46" s="16">
        <v>28400</v>
      </c>
      <c r="H46" s="16">
        <v>-275000</v>
      </c>
      <c r="I46" s="16"/>
      <c r="J46" s="16">
        <v>45200</v>
      </c>
      <c r="K46" s="16">
        <v>45200</v>
      </c>
      <c r="L46" s="16"/>
      <c r="M46" s="16"/>
      <c r="N46" s="16"/>
      <c r="O46" s="16">
        <v>45200</v>
      </c>
      <c r="P46" s="16">
        <f t="shared" si="13"/>
        <v>-275000</v>
      </c>
    </row>
    <row r="47" spans="1:16" s="30" customFormat="1">
      <c r="A47" s="27" t="s">
        <v>144</v>
      </c>
      <c r="B47" s="27" t="s">
        <v>145</v>
      </c>
      <c r="C47" s="28" t="s">
        <v>146</v>
      </c>
      <c r="D47" s="29" t="s">
        <v>147</v>
      </c>
      <c r="E47" s="16">
        <v>-230000</v>
      </c>
      <c r="F47" s="16">
        <v>-230000</v>
      </c>
      <c r="G47" s="16">
        <v>32300</v>
      </c>
      <c r="H47" s="16">
        <v>-230000</v>
      </c>
      <c r="I47" s="16"/>
      <c r="J47" s="16"/>
      <c r="K47" s="16"/>
      <c r="L47" s="16"/>
      <c r="M47" s="16"/>
      <c r="N47" s="16"/>
      <c r="O47" s="16"/>
      <c r="P47" s="16">
        <f t="shared" si="13"/>
        <v>-230000</v>
      </c>
    </row>
    <row r="48" spans="1:16" s="30" customFormat="1" ht="31.5" customHeight="1">
      <c r="A48" s="27" t="s">
        <v>148</v>
      </c>
      <c r="B48" s="27" t="s">
        <v>149</v>
      </c>
      <c r="C48" s="28" t="s">
        <v>150</v>
      </c>
      <c r="D48" s="29" t="s">
        <v>151</v>
      </c>
      <c r="E48" s="16">
        <v>-411000</v>
      </c>
      <c r="F48" s="16">
        <v>-411000</v>
      </c>
      <c r="G48" s="16"/>
      <c r="H48" s="16">
        <v>-435000</v>
      </c>
      <c r="I48" s="16"/>
      <c r="J48" s="16"/>
      <c r="K48" s="16"/>
      <c r="L48" s="16"/>
      <c r="M48" s="16"/>
      <c r="N48" s="16"/>
      <c r="O48" s="16"/>
      <c r="P48" s="16">
        <f t="shared" si="13"/>
        <v>-411000</v>
      </c>
    </row>
    <row r="49" spans="1:16" s="30" customFormat="1">
      <c r="A49" s="27" t="s">
        <v>158</v>
      </c>
      <c r="B49" s="27" t="s">
        <v>159</v>
      </c>
      <c r="C49" s="28" t="s">
        <v>160</v>
      </c>
      <c r="D49" s="29" t="s">
        <v>161</v>
      </c>
      <c r="E49" s="16">
        <v>0</v>
      </c>
      <c r="F49" s="16">
        <v>0</v>
      </c>
      <c r="G49" s="16">
        <v>3000</v>
      </c>
      <c r="H49" s="16"/>
      <c r="I49" s="16"/>
      <c r="J49" s="16"/>
      <c r="K49" s="16"/>
      <c r="L49" s="16"/>
      <c r="M49" s="16"/>
      <c r="N49" s="16"/>
      <c r="O49" s="16"/>
      <c r="P49" s="16">
        <f t="shared" si="13"/>
        <v>0</v>
      </c>
    </row>
    <row r="50" spans="1:16" s="30" customFormat="1" ht="25.5">
      <c r="A50" s="27" t="s">
        <v>162</v>
      </c>
      <c r="B50" s="27">
        <v>7622</v>
      </c>
      <c r="C50" s="28" t="s">
        <v>119</v>
      </c>
      <c r="D50" s="16" t="s">
        <v>163</v>
      </c>
      <c r="E50" s="16"/>
      <c r="F50" s="16"/>
      <c r="G50" s="16"/>
      <c r="H50" s="16"/>
      <c r="I50" s="16"/>
      <c r="J50" s="16">
        <v>45400</v>
      </c>
      <c r="K50" s="16">
        <v>45400</v>
      </c>
      <c r="L50" s="16"/>
      <c r="M50" s="16"/>
      <c r="N50" s="16"/>
      <c r="O50" s="16">
        <v>45400</v>
      </c>
      <c r="P50" s="16">
        <f t="shared" si="13"/>
        <v>45400</v>
      </c>
    </row>
    <row r="51" spans="1:16">
      <c r="A51" s="7" t="s">
        <v>40</v>
      </c>
      <c r="B51" s="8"/>
      <c r="C51" s="9"/>
      <c r="D51" s="18" t="s">
        <v>41</v>
      </c>
      <c r="E51" s="10">
        <f>E52</f>
        <v>-8284218</v>
      </c>
      <c r="F51" s="10">
        <f t="shared" ref="F51:O51" si="15">F52</f>
        <v>-8284218</v>
      </c>
      <c r="G51" s="10">
        <f t="shared" si="15"/>
        <v>392500</v>
      </c>
      <c r="H51" s="10">
        <f t="shared" si="15"/>
        <v>0</v>
      </c>
      <c r="I51" s="10">
        <f t="shared" si="15"/>
        <v>0</v>
      </c>
      <c r="J51" s="10">
        <f t="shared" si="15"/>
        <v>-10625452.470000001</v>
      </c>
      <c r="K51" s="10">
        <f t="shared" si="15"/>
        <v>-10625452.470000001</v>
      </c>
      <c r="L51" s="10">
        <f t="shared" si="15"/>
        <v>0</v>
      </c>
      <c r="M51" s="10">
        <f t="shared" si="15"/>
        <v>0</v>
      </c>
      <c r="N51" s="10">
        <f t="shared" si="15"/>
        <v>0</v>
      </c>
      <c r="O51" s="10">
        <f t="shared" si="15"/>
        <v>-10625452.470000001</v>
      </c>
      <c r="P51" s="10">
        <f t="shared" ref="P51:P64" si="16">J51+E51</f>
        <v>-18909670.469999999</v>
      </c>
    </row>
    <row r="52" spans="1:16">
      <c r="A52" s="7" t="s">
        <v>42</v>
      </c>
      <c r="B52" s="8"/>
      <c r="C52" s="9"/>
      <c r="D52" s="10"/>
      <c r="E52" s="10">
        <f>SUM(E53:E59)</f>
        <v>-8284218</v>
      </c>
      <c r="F52" s="10">
        <f t="shared" ref="F52:O52" si="17">SUM(F53:F59)</f>
        <v>-8284218</v>
      </c>
      <c r="G52" s="10">
        <f t="shared" si="17"/>
        <v>392500</v>
      </c>
      <c r="H52" s="10">
        <f t="shared" si="17"/>
        <v>0</v>
      </c>
      <c r="I52" s="10">
        <f t="shared" si="17"/>
        <v>0</v>
      </c>
      <c r="J52" s="10">
        <f t="shared" si="17"/>
        <v>-10625452.470000001</v>
      </c>
      <c r="K52" s="10">
        <f t="shared" si="17"/>
        <v>-10625452.470000001</v>
      </c>
      <c r="L52" s="10">
        <f t="shared" si="17"/>
        <v>0</v>
      </c>
      <c r="M52" s="10">
        <f t="shared" si="17"/>
        <v>0</v>
      </c>
      <c r="N52" s="10">
        <f t="shared" si="17"/>
        <v>0</v>
      </c>
      <c r="O52" s="10">
        <f t="shared" si="17"/>
        <v>-10625452.470000001</v>
      </c>
      <c r="P52" s="10">
        <f t="shared" si="16"/>
        <v>-18909670.469999999</v>
      </c>
    </row>
    <row r="53" spans="1:16" s="25" customFormat="1" ht="25.5">
      <c r="A53" s="17" t="s">
        <v>135</v>
      </c>
      <c r="B53" s="17" t="s">
        <v>15</v>
      </c>
      <c r="C53" s="22" t="s">
        <v>14</v>
      </c>
      <c r="D53" s="23" t="s">
        <v>16</v>
      </c>
      <c r="E53" s="24">
        <v>0</v>
      </c>
      <c r="F53" s="24">
        <v>0</v>
      </c>
      <c r="G53" s="24">
        <v>392500</v>
      </c>
      <c r="H53" s="24"/>
      <c r="I53" s="24"/>
      <c r="J53" s="24"/>
      <c r="K53" s="24"/>
      <c r="L53" s="24"/>
      <c r="M53" s="24"/>
      <c r="N53" s="24"/>
      <c r="O53" s="24"/>
      <c r="P53" s="16">
        <f t="shared" ref="P53:P59" si="18">J53+E53</f>
        <v>0</v>
      </c>
    </row>
    <row r="54" spans="1:16" s="25" customFormat="1">
      <c r="A54" s="11" t="s">
        <v>98</v>
      </c>
      <c r="B54" s="11" t="s">
        <v>99</v>
      </c>
      <c r="C54" s="12" t="s">
        <v>100</v>
      </c>
      <c r="D54" s="13" t="s">
        <v>101</v>
      </c>
      <c r="E54" s="24">
        <v>50000</v>
      </c>
      <c r="F54" s="24">
        <v>50000</v>
      </c>
      <c r="G54" s="24"/>
      <c r="H54" s="24"/>
      <c r="I54" s="24"/>
      <c r="J54" s="24">
        <v>195000</v>
      </c>
      <c r="K54" s="24">
        <v>195000</v>
      </c>
      <c r="L54" s="24"/>
      <c r="M54" s="24"/>
      <c r="N54" s="24"/>
      <c r="O54" s="24">
        <v>195000</v>
      </c>
      <c r="P54" s="16">
        <f t="shared" si="18"/>
        <v>245000</v>
      </c>
    </row>
    <row r="55" spans="1:16" s="25" customFormat="1">
      <c r="A55" s="17">
        <v>1216013</v>
      </c>
      <c r="B55" s="31">
        <v>6013</v>
      </c>
      <c r="C55" s="28" t="s">
        <v>47</v>
      </c>
      <c r="D55" s="24" t="s">
        <v>58</v>
      </c>
      <c r="E55" s="24">
        <v>766162</v>
      </c>
      <c r="F55" s="24">
        <v>766162</v>
      </c>
      <c r="G55" s="24"/>
      <c r="H55" s="24"/>
      <c r="I55" s="24"/>
      <c r="J55" s="16">
        <v>-766162</v>
      </c>
      <c r="K55" s="16">
        <v>-766162</v>
      </c>
      <c r="L55" s="16"/>
      <c r="M55" s="16"/>
      <c r="N55" s="16"/>
      <c r="O55" s="16">
        <v>-766162</v>
      </c>
      <c r="P55" s="16">
        <f t="shared" si="18"/>
        <v>0</v>
      </c>
    </row>
    <row r="56" spans="1:16" s="30" customFormat="1">
      <c r="A56" s="27" t="s">
        <v>48</v>
      </c>
      <c r="B56" s="27" t="s">
        <v>49</v>
      </c>
      <c r="C56" s="28" t="s">
        <v>47</v>
      </c>
      <c r="D56" s="29" t="s">
        <v>50</v>
      </c>
      <c r="E56" s="16">
        <v>-645380</v>
      </c>
      <c r="F56" s="16">
        <v>-645380</v>
      </c>
      <c r="G56" s="16"/>
      <c r="H56" s="16"/>
      <c r="I56" s="16"/>
      <c r="J56" s="16"/>
      <c r="K56" s="16"/>
      <c r="L56" s="16"/>
      <c r="M56" s="16"/>
      <c r="N56" s="16"/>
      <c r="O56" s="16"/>
      <c r="P56" s="16">
        <f t="shared" si="18"/>
        <v>-645380</v>
      </c>
    </row>
    <row r="57" spans="1:16" s="25" customFormat="1" ht="25.5">
      <c r="A57" s="27" t="s">
        <v>51</v>
      </c>
      <c r="B57" s="27" t="s">
        <v>52</v>
      </c>
      <c r="C57" s="28" t="s">
        <v>53</v>
      </c>
      <c r="D57" s="29" t="s">
        <v>54</v>
      </c>
      <c r="E57" s="24">
        <v>-195000</v>
      </c>
      <c r="F57" s="24">
        <v>-195000</v>
      </c>
      <c r="G57" s="24"/>
      <c r="H57" s="24"/>
      <c r="I57" s="24"/>
      <c r="J57" s="16">
        <v>-10684290.470000001</v>
      </c>
      <c r="K57" s="16">
        <v>-10684290.470000001</v>
      </c>
      <c r="L57" s="16"/>
      <c r="M57" s="16"/>
      <c r="N57" s="16"/>
      <c r="O57" s="16">
        <v>-10684290.470000001</v>
      </c>
      <c r="P57" s="16">
        <f t="shared" si="18"/>
        <v>-10879290.470000001</v>
      </c>
    </row>
    <row r="58" spans="1:16" s="25" customFormat="1">
      <c r="A58" s="11" t="s">
        <v>136</v>
      </c>
      <c r="B58" s="11" t="s">
        <v>137</v>
      </c>
      <c r="C58" s="12" t="s">
        <v>138</v>
      </c>
      <c r="D58" s="13" t="s">
        <v>139</v>
      </c>
      <c r="E58" s="24">
        <v>340000</v>
      </c>
      <c r="F58" s="24">
        <v>340000</v>
      </c>
      <c r="G58" s="24"/>
      <c r="H58" s="24"/>
      <c r="I58" s="24"/>
      <c r="J58" s="24">
        <v>630000</v>
      </c>
      <c r="K58" s="24">
        <v>630000</v>
      </c>
      <c r="L58" s="24"/>
      <c r="M58" s="24"/>
      <c r="N58" s="24"/>
      <c r="O58" s="24">
        <v>630000</v>
      </c>
      <c r="P58" s="16">
        <f t="shared" si="18"/>
        <v>970000</v>
      </c>
    </row>
    <row r="59" spans="1:16" s="25" customFormat="1" ht="38.25">
      <c r="A59" s="11">
        <v>1219730</v>
      </c>
      <c r="B59" s="11">
        <v>9730</v>
      </c>
      <c r="C59" s="12" t="s">
        <v>17</v>
      </c>
      <c r="D59" s="14" t="s">
        <v>167</v>
      </c>
      <c r="E59" s="24">
        <v>-8600000</v>
      </c>
      <c r="F59" s="24">
        <v>-8600000</v>
      </c>
      <c r="G59" s="24"/>
      <c r="H59" s="24"/>
      <c r="I59" s="24"/>
      <c r="J59" s="24"/>
      <c r="K59" s="24"/>
      <c r="L59" s="24"/>
      <c r="M59" s="24"/>
      <c r="N59" s="24"/>
      <c r="O59" s="24"/>
      <c r="P59" s="16">
        <f t="shared" si="18"/>
        <v>-8600000</v>
      </c>
    </row>
    <row r="60" spans="1:16">
      <c r="A60" s="7" t="s">
        <v>19</v>
      </c>
      <c r="B60" s="8"/>
      <c r="C60" s="9"/>
      <c r="D60" s="18" t="s">
        <v>20</v>
      </c>
      <c r="E60" s="10">
        <f>E61</f>
        <v>-200000</v>
      </c>
      <c r="F60" s="10">
        <f t="shared" ref="F60:O60" si="19">F61</f>
        <v>-200000</v>
      </c>
      <c r="G60" s="10">
        <f t="shared" si="19"/>
        <v>50000</v>
      </c>
      <c r="H60" s="10">
        <f t="shared" si="19"/>
        <v>0</v>
      </c>
      <c r="I60" s="10">
        <f t="shared" si="19"/>
        <v>0</v>
      </c>
      <c r="J60" s="15">
        <f t="shared" si="19"/>
        <v>-688559.22</v>
      </c>
      <c r="K60" s="15">
        <f t="shared" si="19"/>
        <v>-688559.22</v>
      </c>
      <c r="L60" s="15">
        <f t="shared" si="19"/>
        <v>0</v>
      </c>
      <c r="M60" s="15">
        <f t="shared" si="19"/>
        <v>0</v>
      </c>
      <c r="N60" s="15">
        <f t="shared" si="19"/>
        <v>0</v>
      </c>
      <c r="O60" s="15">
        <f t="shared" si="19"/>
        <v>-688559.22</v>
      </c>
      <c r="P60" s="10">
        <f t="shared" si="16"/>
        <v>-888559.22</v>
      </c>
    </row>
    <row r="61" spans="1:16">
      <c r="A61" s="7" t="s">
        <v>21</v>
      </c>
      <c r="B61" s="8"/>
      <c r="C61" s="9"/>
      <c r="D61" s="10"/>
      <c r="E61" s="10">
        <f t="shared" ref="E61:O61" si="20">SUM(E62:E64)</f>
        <v>-200000</v>
      </c>
      <c r="F61" s="10">
        <f t="shared" si="20"/>
        <v>-200000</v>
      </c>
      <c r="G61" s="10">
        <f t="shared" si="20"/>
        <v>50000</v>
      </c>
      <c r="H61" s="10">
        <f t="shared" si="20"/>
        <v>0</v>
      </c>
      <c r="I61" s="10">
        <f t="shared" si="20"/>
        <v>0</v>
      </c>
      <c r="J61" s="10">
        <f t="shared" si="20"/>
        <v>-688559.22</v>
      </c>
      <c r="K61" s="10">
        <f t="shared" si="20"/>
        <v>-688559.22</v>
      </c>
      <c r="L61" s="10">
        <f t="shared" si="20"/>
        <v>0</v>
      </c>
      <c r="M61" s="10">
        <f t="shared" si="20"/>
        <v>0</v>
      </c>
      <c r="N61" s="10">
        <f t="shared" si="20"/>
        <v>0</v>
      </c>
      <c r="O61" s="10">
        <f t="shared" si="20"/>
        <v>-688559.22</v>
      </c>
      <c r="P61" s="10">
        <f t="shared" si="16"/>
        <v>-888559.22</v>
      </c>
    </row>
    <row r="62" spans="1:16" ht="25.5">
      <c r="A62" s="11" t="s">
        <v>143</v>
      </c>
      <c r="B62" s="17" t="s">
        <v>15</v>
      </c>
      <c r="C62" s="22" t="s">
        <v>14</v>
      </c>
      <c r="D62" s="23" t="s">
        <v>16</v>
      </c>
      <c r="E62" s="14">
        <v>0</v>
      </c>
      <c r="F62" s="14">
        <v>0</v>
      </c>
      <c r="G62" s="14">
        <v>50000</v>
      </c>
      <c r="H62" s="14"/>
      <c r="I62" s="14"/>
      <c r="J62" s="14"/>
      <c r="K62" s="14"/>
      <c r="L62" s="14"/>
      <c r="M62" s="14"/>
      <c r="N62" s="14"/>
      <c r="O62" s="14"/>
      <c r="P62" s="24">
        <f t="shared" si="16"/>
        <v>0</v>
      </c>
    </row>
    <row r="63" spans="1:16">
      <c r="A63" s="11" t="s">
        <v>140</v>
      </c>
      <c r="B63" s="11" t="s">
        <v>141</v>
      </c>
      <c r="C63" s="12" t="s">
        <v>18</v>
      </c>
      <c r="D63" s="13" t="s">
        <v>142</v>
      </c>
      <c r="E63" s="14"/>
      <c r="F63" s="14"/>
      <c r="G63" s="14"/>
      <c r="H63" s="14"/>
      <c r="I63" s="14"/>
      <c r="J63" s="14">
        <v>-333400</v>
      </c>
      <c r="K63" s="14">
        <v>-333400</v>
      </c>
      <c r="L63" s="14"/>
      <c r="M63" s="14"/>
      <c r="N63" s="14"/>
      <c r="O63" s="14">
        <v>-333400</v>
      </c>
      <c r="P63" s="24">
        <f t="shared" si="16"/>
        <v>-333400</v>
      </c>
    </row>
    <row r="64" spans="1:16" ht="25.5">
      <c r="A64" s="11">
        <v>3719800</v>
      </c>
      <c r="B64" s="11">
        <v>9800</v>
      </c>
      <c r="C64" s="12" t="s">
        <v>17</v>
      </c>
      <c r="D64" s="14" t="s">
        <v>59</v>
      </c>
      <c r="E64" s="14">
        <v>-200000</v>
      </c>
      <c r="F64" s="14">
        <v>-200000</v>
      </c>
      <c r="G64" s="14"/>
      <c r="H64" s="14"/>
      <c r="I64" s="14"/>
      <c r="J64" s="14">
        <v>-355159.22</v>
      </c>
      <c r="K64" s="14">
        <v>-355159.22</v>
      </c>
      <c r="L64" s="14"/>
      <c r="M64" s="14"/>
      <c r="N64" s="14"/>
      <c r="O64" s="14">
        <v>-355159.22</v>
      </c>
      <c r="P64" s="24">
        <f t="shared" si="16"/>
        <v>-555159.22</v>
      </c>
    </row>
    <row r="65" spans="1:16">
      <c r="A65" s="8" t="s">
        <v>22</v>
      </c>
      <c r="B65" s="8" t="s">
        <v>22</v>
      </c>
      <c r="C65" s="9" t="s">
        <v>22</v>
      </c>
      <c r="D65" s="10" t="s">
        <v>23</v>
      </c>
      <c r="E65" s="10">
        <f t="shared" ref="E65:P65" si="21">E14+E25+E42+E51+E60+E36+E31</f>
        <v>-10692603</v>
      </c>
      <c r="F65" s="10">
        <f t="shared" si="21"/>
        <v>-10692603</v>
      </c>
      <c r="G65" s="10">
        <f t="shared" si="21"/>
        <v>840400</v>
      </c>
      <c r="H65" s="10">
        <f t="shared" si="21"/>
        <v>-4167322.88</v>
      </c>
      <c r="I65" s="10">
        <f t="shared" si="21"/>
        <v>0</v>
      </c>
      <c r="J65" s="10">
        <f t="shared" si="21"/>
        <v>-4575982.0000000009</v>
      </c>
      <c r="K65" s="10">
        <f t="shared" si="21"/>
        <v>-5528182.0000000009</v>
      </c>
      <c r="L65" s="10">
        <f t="shared" si="21"/>
        <v>0</v>
      </c>
      <c r="M65" s="10">
        <f t="shared" si="21"/>
        <v>0</v>
      </c>
      <c r="N65" s="10">
        <f t="shared" si="21"/>
        <v>0</v>
      </c>
      <c r="O65" s="10">
        <f t="shared" si="21"/>
        <v>-4575982.0000000009</v>
      </c>
      <c r="P65" s="10">
        <f t="shared" si="21"/>
        <v>-15268584.999999996</v>
      </c>
    </row>
    <row r="66" spans="1:16">
      <c r="A66" s="19"/>
      <c r="B66" s="19"/>
      <c r="C66" s="20"/>
      <c r="D66" s="21"/>
      <c r="E66" s="21"/>
      <c r="F66" s="21"/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1:16" ht="52.5" customHeight="1">
      <c r="A67" s="38" t="s">
        <v>169</v>
      </c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1:16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ht="76.5" customHeight="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/>
      <c r="L70"/>
      <c r="M70"/>
      <c r="N70"/>
      <c r="O70"/>
      <c r="P70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A70:J70"/>
    <mergeCell ref="I10:I12"/>
    <mergeCell ref="J9:O9"/>
    <mergeCell ref="J10:J12"/>
    <mergeCell ref="K10:K12"/>
    <mergeCell ref="L10:L12"/>
    <mergeCell ref="M10:N10"/>
    <mergeCell ref="M11:M12"/>
    <mergeCell ref="N11:N12"/>
    <mergeCell ref="A67:P67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2" manualBreakCount="2">
    <brk id="50" max="15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2023-11-29T12:31:28Z</cp:lastPrinted>
  <dcterms:created xsi:type="dcterms:W3CDTF">2022-11-08T08:12:38Z</dcterms:created>
  <dcterms:modified xsi:type="dcterms:W3CDTF">2023-11-29T12:31:42Z</dcterms:modified>
</cp:coreProperties>
</file>