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Лист1!$A$1:$P$60</definedName>
  </definedNames>
  <calcPr calcId="125725"/>
</workbook>
</file>

<file path=xl/calcChain.xml><?xml version="1.0" encoding="utf-8"?>
<calcChain xmlns="http://schemas.openxmlformats.org/spreadsheetml/2006/main">
  <c r="P43" i="1"/>
  <c r="P45"/>
  <c r="P46"/>
  <c r="P47"/>
  <c r="P48"/>
  <c r="F19"/>
  <c r="G19"/>
  <c r="H19"/>
  <c r="I19"/>
  <c r="J19"/>
  <c r="K19"/>
  <c r="L19"/>
  <c r="M19"/>
  <c r="N19"/>
  <c r="O19"/>
  <c r="E19"/>
  <c r="P20"/>
  <c r="P21"/>
  <c r="P22"/>
  <c r="P23"/>
  <c r="P24"/>
  <c r="P25"/>
  <c r="P26"/>
  <c r="O44"/>
  <c r="K44"/>
  <c r="J44"/>
  <c r="F44"/>
  <c r="E44"/>
  <c r="F51"/>
  <c r="F50" s="1"/>
  <c r="G51"/>
  <c r="G50" s="1"/>
  <c r="H51"/>
  <c r="H50" s="1"/>
  <c r="I51"/>
  <c r="I50" s="1"/>
  <c r="J51"/>
  <c r="J50" s="1"/>
  <c r="K51"/>
  <c r="K50" s="1"/>
  <c r="L51"/>
  <c r="L50" s="1"/>
  <c r="M51"/>
  <c r="M50" s="1"/>
  <c r="N51"/>
  <c r="N50" s="1"/>
  <c r="O51"/>
  <c r="O50" s="1"/>
  <c r="E51"/>
  <c r="E50" s="1"/>
  <c r="P53"/>
  <c r="P52"/>
  <c r="P49"/>
  <c r="P32"/>
  <c r="P33"/>
  <c r="P34"/>
  <c r="P35"/>
  <c r="P36"/>
  <c r="F31"/>
  <c r="G31"/>
  <c r="G30" s="1"/>
  <c r="H31"/>
  <c r="I31"/>
  <c r="I30" s="1"/>
  <c r="J31"/>
  <c r="K31"/>
  <c r="K30" s="1"/>
  <c r="L31"/>
  <c r="M31"/>
  <c r="M30" s="1"/>
  <c r="N31"/>
  <c r="O31"/>
  <c r="O30" s="1"/>
  <c r="E31"/>
  <c r="F30"/>
  <c r="H30"/>
  <c r="J30"/>
  <c r="L30"/>
  <c r="N30"/>
  <c r="F28"/>
  <c r="F27" s="1"/>
  <c r="G28"/>
  <c r="G27" s="1"/>
  <c r="H28"/>
  <c r="H27" s="1"/>
  <c r="I28"/>
  <c r="I27" s="1"/>
  <c r="J28"/>
  <c r="J27" s="1"/>
  <c r="K28"/>
  <c r="K27" s="1"/>
  <c r="L28"/>
  <c r="L27" s="1"/>
  <c r="M28"/>
  <c r="M27" s="1"/>
  <c r="N28"/>
  <c r="N27" s="1"/>
  <c r="O28"/>
  <c r="O27" s="1"/>
  <c r="E28"/>
  <c r="E27" s="1"/>
  <c r="P29"/>
  <c r="G41"/>
  <c r="H41"/>
  <c r="I41"/>
  <c r="L41"/>
  <c r="M41"/>
  <c r="N41"/>
  <c r="P27" l="1"/>
  <c r="P44"/>
  <c r="P50"/>
  <c r="P51"/>
  <c r="P28"/>
  <c r="P57"/>
  <c r="F55"/>
  <c r="G55"/>
  <c r="H55"/>
  <c r="I55"/>
  <c r="J55"/>
  <c r="K55"/>
  <c r="L55"/>
  <c r="M55"/>
  <c r="N55"/>
  <c r="O55"/>
  <c r="E55"/>
  <c r="F41"/>
  <c r="E41"/>
  <c r="P42"/>
  <c r="P39"/>
  <c r="F38"/>
  <c r="F37" s="1"/>
  <c r="G38"/>
  <c r="G37" s="1"/>
  <c r="H38"/>
  <c r="H37" s="1"/>
  <c r="I38"/>
  <c r="I37" s="1"/>
  <c r="J38"/>
  <c r="J37" s="1"/>
  <c r="K38"/>
  <c r="K37" s="1"/>
  <c r="L38"/>
  <c r="L37" s="1"/>
  <c r="M38"/>
  <c r="M37" s="1"/>
  <c r="N38"/>
  <c r="N37" s="1"/>
  <c r="O38"/>
  <c r="O37" s="1"/>
  <c r="E38"/>
  <c r="P38" s="1"/>
  <c r="J41" l="1"/>
  <c r="O41"/>
  <c r="K41"/>
  <c r="E37"/>
  <c r="P37" s="1"/>
  <c r="F15"/>
  <c r="G15"/>
  <c r="H15"/>
  <c r="I15"/>
  <c r="J15"/>
  <c r="K15"/>
  <c r="L15"/>
  <c r="M15"/>
  <c r="N15"/>
  <c r="O15"/>
  <c r="E15"/>
  <c r="P16"/>
  <c r="P15" l="1"/>
  <c r="P19" l="1"/>
  <c r="P56" l="1"/>
  <c r="P17"/>
  <c r="P55" l="1"/>
  <c r="E14"/>
  <c r="F18"/>
  <c r="G18"/>
  <c r="H18"/>
  <c r="I18"/>
  <c r="J18"/>
  <c r="K18"/>
  <c r="L18"/>
  <c r="M18"/>
  <c r="N18"/>
  <c r="O18"/>
  <c r="F14"/>
  <c r="G14"/>
  <c r="H14"/>
  <c r="I14"/>
  <c r="J14"/>
  <c r="K14"/>
  <c r="L14"/>
  <c r="M14"/>
  <c r="N14"/>
  <c r="O14"/>
  <c r="P14" l="1"/>
  <c r="E18"/>
  <c r="P18" s="1"/>
  <c r="F54"/>
  <c r="G54"/>
  <c r="H54"/>
  <c r="I54"/>
  <c r="J54"/>
  <c r="K54"/>
  <c r="L54"/>
  <c r="M54"/>
  <c r="N54"/>
  <c r="O54"/>
  <c r="G40"/>
  <c r="H40"/>
  <c r="I40"/>
  <c r="I58" l="1"/>
  <c r="G58"/>
  <c r="H58"/>
  <c r="N40"/>
  <c r="N58" s="1"/>
  <c r="L40"/>
  <c r="L58" s="1"/>
  <c r="J40"/>
  <c r="J58" s="1"/>
  <c r="O40"/>
  <c r="O58" s="1"/>
  <c r="M40"/>
  <c r="M58" s="1"/>
  <c r="K40"/>
  <c r="K58" s="1"/>
  <c r="F40"/>
  <c r="F58" s="1"/>
  <c r="E54" l="1"/>
  <c r="P54" l="1"/>
  <c r="P41" l="1"/>
  <c r="E40"/>
  <c r="P40" l="1"/>
  <c r="P31" l="1"/>
  <c r="E30"/>
  <c r="P30" l="1"/>
  <c r="P58" s="1"/>
  <c r="E58"/>
</calcChain>
</file>

<file path=xl/sharedStrings.xml><?xml version="1.0" encoding="utf-8"?>
<sst xmlns="http://schemas.openxmlformats.org/spreadsheetml/2006/main" count="161" uniqueCount="139">
  <si>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</si>
  <si>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</si>
  <si>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</si>
  <si>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</si>
  <si>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</si>
  <si>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</si>
  <si>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</si>
  <si>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</si>
  <si>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</si>
  <si>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</si>
  <si>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</si>
  <si>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</si>
  <si>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</si>
  <si>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</si>
  <si>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</si>
  <si>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</si>
  <si>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</si>
  <si>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</si>
  <si>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0490</t>
  </si>
  <si>
    <t>3700000</t>
  </si>
  <si>
    <t>Фінансове управління Дрогобицької міської ради</t>
  </si>
  <si>
    <t>3710000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</si>
  <si>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</si>
  <si>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</si>
  <si>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</si>
  <si>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</si>
  <si>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2023 рік</t>
  </si>
  <si>
    <t>0200000</t>
  </si>
  <si>
    <t>Виконавчий комітет Дрогобицької міської ради</t>
  </si>
  <si>
    <t>0210000</t>
  </si>
  <si>
    <t>0600000</t>
  </si>
  <si>
    <t>Відділ освіти виконавчих органів Дрогобицької міської ради</t>
  </si>
  <si>
    <t>0610000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</si>
  <si>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</si>
  <si>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</si>
  <si>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</si>
  <si>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</si>
  <si>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</si>
  <si>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</si>
  <si>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</si>
  <si>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</si>
  <si>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</si>
  <si>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</si>
  <si>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</si>
  <si>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</si>
  <si>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</si>
  <si>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0443</t>
  </si>
  <si>
    <t>0620</t>
  </si>
  <si>
    <t>1216030</t>
  </si>
  <si>
    <t>6030</t>
  </si>
  <si>
    <t>Організація благоустрою населених пунктів</t>
  </si>
  <si>
    <t>1217310</t>
  </si>
  <si>
    <t>7310</t>
  </si>
  <si>
    <t>Будівництво об`єктів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</si>
  <si>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</si>
  <si>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</si>
  <si>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</si>
  <si>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</si>
  <si>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0210160</t>
  </si>
  <si>
    <t>0133</t>
  </si>
  <si>
    <t>Інша діяльність у сфері державного управління</t>
  </si>
  <si>
    <t>1070</t>
  </si>
  <si>
    <t>0990</t>
  </si>
  <si>
    <t>Забезпечення діяльності водопровідно-каналізаційного господарства</t>
  </si>
  <si>
    <t>1210180</t>
  </si>
  <si>
    <t>Субвенція з місцевого бюджету державному бюджету на виконання програм соціально-економічного розвитку регіонів</t>
  </si>
  <si>
    <t>0217350</t>
  </si>
  <si>
    <t>7350</t>
  </si>
  <si>
    <t>Розроблення схем планування та забудови територій (містобудівної документації)</t>
  </si>
  <si>
    <t>0611271</t>
  </si>
  <si>
    <t>0611272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</si>
  <si>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</si>
  <si>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</si>
  <si>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</si>
  <si>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</si>
  <si>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</si>
  <si>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</si>
  <si>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2010</t>
  </si>
  <si>
    <t>0731</t>
  </si>
  <si>
    <t>Багатопрофільна стаціонарна медична допомога населенню</t>
  </si>
  <si>
    <t>1014020</t>
  </si>
  <si>
    <t>4020</t>
  </si>
  <si>
    <t>0822</t>
  </si>
  <si>
    <t>Фінансова підтримка фiлармонiй, художніх і музичних колективів, ансамблів, концертних та циркових організацій</t>
  </si>
  <si>
    <t>0800000</t>
  </si>
  <si>
    <t>Управління  соціального захисту населення Дрогобицької міської ради</t>
  </si>
  <si>
    <t>0810000</t>
  </si>
  <si>
    <t>0813224</t>
  </si>
  <si>
    <t>Грошова компенсація за належні для отримання жилі приміщення для сімей осіб, визначених у абзаці чотирнадцятому пункту 1 статті 10 Закону України "Про статус ветеранів війни, гарантії їх соціального захисту", для осіб з інвалідністю I-II групи, які стали особами з інвалідністю внаслідок поранень, каліцтва, контузії чи інших ушкоджень здоров'я, одержаних під час участі у Революції Гідності, визначених пунктом 10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</si>
  <si>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0813032</t>
  </si>
  <si>
    <t>0813160</t>
  </si>
  <si>
    <t>0813180</t>
  </si>
  <si>
    <t>3032</t>
  </si>
  <si>
    <t>Надання пільг окремим категоріям громадян з оплати послуг зв`язку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</si>
  <si>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</si>
  <si>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</si>
  <si>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</si>
  <si>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</si>
  <si>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</si>
  <si>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</si>
  <si>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0813242</t>
  </si>
  <si>
    <t>3242</t>
  </si>
  <si>
    <t>1090</t>
  </si>
  <si>
    <t>Інші заходи у сфері соціального захисту і соціального забезпечення</t>
  </si>
  <si>
    <t>1217368</t>
  </si>
  <si>
    <t>7368</t>
  </si>
  <si>
    <t>Виконання інвестиційних проектів за рахунок субвенцій з інших бюджетів</t>
  </si>
  <si>
    <t>1217350</t>
  </si>
  <si>
    <t>3100000</t>
  </si>
  <si>
    <t>Управління майна громади Дрогобицької міської ради</t>
  </si>
  <si>
    <t>3110000</t>
  </si>
  <si>
    <t>3110160</t>
  </si>
  <si>
    <t>3117130</t>
  </si>
  <si>
    <t>7130</t>
  </si>
  <si>
    <t>0421</t>
  </si>
  <si>
    <t>Здійснення заходів із землеустрою</t>
  </si>
  <si>
    <t>3719770</t>
  </si>
  <si>
    <t>9770</t>
  </si>
  <si>
    <t>Інші субвенції з місцевого бюджету</t>
  </si>
  <si>
    <t>Додаток 3</t>
  </si>
  <si>
    <t>0611010</t>
  </si>
  <si>
    <t>0910</t>
  </si>
  <si>
    <t>Надання дошкільної освіти</t>
  </si>
  <si>
    <t>0611070</t>
  </si>
  <si>
    <t>0960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</si>
  <si>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</si>
  <si>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</si>
  <si>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</si>
  <si>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</si>
  <si>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</si>
  <si>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</si>
  <si>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</si>
  <si>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</si>
  <si>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1216012</t>
  </si>
  <si>
    <t>6012</t>
  </si>
  <si>
    <t>Забезпечення діяльності з виробництва, транспортування, постачання теплової енергії</t>
  </si>
  <si>
    <t>до рішення сесії</t>
  </si>
  <si>
    <t>Начальник фінансового управління                                                                          Оксана САВРАН</t>
  </si>
  <si>
    <t>від 09.11.2023 № 1971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</si>
</sst>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0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5" fillId="0" borderId="0" xfId="0" applyFont="1" applyAlignment="1"/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quotePrefix="1" applyNumberFormat="1" applyFont="1" applyFill="1" applyBorder="1" applyAlignment="1">
      <alignment vertical="center" wrapText="1"/>
    </xf>
    <xf numFmtId="4" fontId="0" fillId="2" borderId="2" xfId="0" applyNumberFormat="1" applyFont="1" applyFill="1" applyBorder="1" applyAlignment="1">
      <alignment vertical="center" wrapText="1"/>
    </xf>
    <xf numFmtId="0" fontId="0" fillId="0" borderId="0" xfId="0" applyFont="1"/>
    <xf numFmtId="4" fontId="0" fillId="0" borderId="0" xfId="0" applyNumberFormat="1"/>
    <xf numFmtId="0" fontId="3" fillId="2" borderId="2" xfId="0" quotePrefix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horizontal="center" vertical="center" wrapText="1"/>
    </xf>
    <xf numFmtId="4" fontId="3" fillId="2" borderId="2" xfId="0" quotePrefix="1" applyNumberFormat="1" applyFont="1" applyFill="1" applyBorder="1" applyAlignment="1">
      <alignment vertical="center" wrapText="1"/>
    </xf>
    <xf numFmtId="0" fontId="3" fillId="0" borderId="0" xfId="0" applyFont="1"/>
    <xf numFmtId="0" fontId="0" fillId="2" borderId="2" xfId="0" applyFont="1" applyFill="1" applyBorder="1" applyAlignment="1">
      <alignment horizontal="center" vertical="center" wrapText="1"/>
    </xf>
    <xf numFmtId="49" fontId="0" fillId="2" borderId="2" xfId="0" quotePrefix="1" applyNumberForma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0" fillId="2" borderId="0" xfId="0" applyFont="1" applyFill="1"/>
    <xf numFmtId="4" fontId="1" fillId="2" borderId="0" xfId="0" applyNumberFormat="1" applyFont="1" applyFill="1" applyBorder="1" applyAlignment="1">
      <alignment vertical="center" wrapText="1"/>
    </xf>
    <xf numFmtId="4" fontId="5" fillId="0" borderId="0" xfId="0" applyNumberFormat="1" applyFont="1" applyAlignment="1"/>
    <xf numFmtId="0" fontId="3" fillId="2" borderId="0" xfId="0" applyFont="1" applyFill="1"/>
    <xf numFmtId="0" fontId="0" fillId="2" borderId="2" xfId="0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1"/>
  <sheetViews>
    <sheetView tabSelected="1" view="pageBreakPreview" zoomScale="89" zoomScaleSheetLayoutView="89" workbookViewId="0">
      <pane xSplit="7" ySplit="13" topLeftCell="H14" activePane="bottomRight" state="frozen"/>
      <selection pane="topRight" activeCell="H1" sqref="H1"/>
      <selection pane="bottomLeft" activeCell="A16" sqref="A16"/>
      <selection pane="bottomRight" activeCell="O3" sqref="O3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2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9.570312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7">
      <c r="O1" s="1" t="s">
        <v>119</v>
      </c>
    </row>
    <row r="2" spans="1:17">
      <c r="O2" s="1" t="s">
        <v>136</v>
      </c>
    </row>
    <row r="3" spans="1:17">
      <c r="O3" s="1" t="s">
        <v>138</v>
      </c>
    </row>
    <row r="5" spans="1:17">
      <c r="A5" s="42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</row>
    <row r="6" spans="1:17">
      <c r="A6" s="42" t="s">
        <v>26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</row>
    <row r="7" spans="1:17">
      <c r="A7" s="2" t="s">
        <v>24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7">
      <c r="A8" s="4" t="s">
        <v>25</v>
      </c>
      <c r="P8" s="5" t="s">
        <v>1</v>
      </c>
    </row>
    <row r="9" spans="1:17">
      <c r="A9" s="44" t="s">
        <v>2</v>
      </c>
      <c r="B9" s="44" t="s">
        <v>3</v>
      </c>
      <c r="C9" s="44" t="s">
        <v>4</v>
      </c>
      <c r="D9" s="39" t="s">
        <v>5</v>
      </c>
      <c r="E9" s="39" t="s">
        <v>6</v>
      </c>
      <c r="F9" s="39"/>
      <c r="G9" s="39"/>
      <c r="H9" s="39"/>
      <c r="I9" s="39"/>
      <c r="J9" s="39" t="s">
        <v>11</v>
      </c>
      <c r="K9" s="39"/>
      <c r="L9" s="39"/>
      <c r="M9" s="39"/>
      <c r="N9" s="39"/>
      <c r="O9" s="39"/>
      <c r="P9" s="39" t="s">
        <v>13</v>
      </c>
    </row>
    <row r="10" spans="1:17">
      <c r="A10" s="39"/>
      <c r="B10" s="39"/>
      <c r="C10" s="39"/>
      <c r="D10" s="39"/>
      <c r="E10" s="39" t="s">
        <v>7</v>
      </c>
      <c r="F10" s="39" t="s">
        <v>37</v>
      </c>
      <c r="G10" s="39" t="s">
        <v>8</v>
      </c>
      <c r="H10" s="39"/>
      <c r="I10" s="39" t="s">
        <v>10</v>
      </c>
      <c r="J10" s="39" t="s">
        <v>7</v>
      </c>
      <c r="K10" s="39" t="s">
        <v>12</v>
      </c>
      <c r="L10" s="39" t="s">
        <v>37</v>
      </c>
      <c r="M10" s="39" t="s">
        <v>8</v>
      </c>
      <c r="N10" s="39"/>
      <c r="O10" s="39" t="s">
        <v>10</v>
      </c>
      <c r="P10" s="39"/>
    </row>
    <row r="11" spans="1:17">
      <c r="A11" s="39"/>
      <c r="B11" s="39"/>
      <c r="C11" s="39"/>
      <c r="D11" s="39"/>
      <c r="E11" s="39"/>
      <c r="F11" s="39"/>
      <c r="G11" s="39" t="s">
        <v>38</v>
      </c>
      <c r="H11" s="39" t="s">
        <v>9</v>
      </c>
      <c r="I11" s="39"/>
      <c r="J11" s="39"/>
      <c r="K11" s="39"/>
      <c r="L11" s="39"/>
      <c r="M11" s="39" t="s">
        <v>39</v>
      </c>
      <c r="N11" s="39" t="s">
        <v>9</v>
      </c>
      <c r="O11" s="39"/>
      <c r="P11" s="39"/>
    </row>
    <row r="12" spans="1:17" ht="44.25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</row>
    <row r="13" spans="1:17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7">
      <c r="A14" s="7" t="s">
        <v>27</v>
      </c>
      <c r="B14" s="8"/>
      <c r="C14" s="9"/>
      <c r="D14" s="18" t="s">
        <v>28</v>
      </c>
      <c r="E14" s="10">
        <f>E15</f>
        <v>186500</v>
      </c>
      <c r="F14" s="10">
        <f t="shared" ref="F14:O14" si="0">F15</f>
        <v>186500</v>
      </c>
      <c r="G14" s="10">
        <f t="shared" si="0"/>
        <v>0</v>
      </c>
      <c r="H14" s="10">
        <f t="shared" si="0"/>
        <v>0</v>
      </c>
      <c r="I14" s="10">
        <f t="shared" si="0"/>
        <v>0</v>
      </c>
      <c r="J14" s="10">
        <f t="shared" si="0"/>
        <v>200000</v>
      </c>
      <c r="K14" s="10">
        <f t="shared" si="0"/>
        <v>200000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200000</v>
      </c>
      <c r="P14" s="10">
        <f t="shared" ref="P14:P18" si="1">J14+E14</f>
        <v>386500</v>
      </c>
      <c r="Q14" s="27"/>
    </row>
    <row r="15" spans="1:17">
      <c r="A15" s="7" t="s">
        <v>29</v>
      </c>
      <c r="B15" s="8"/>
      <c r="C15" s="9"/>
      <c r="D15" s="10"/>
      <c r="E15" s="10">
        <f t="shared" ref="E15:O15" si="2">SUM(E16:E17)</f>
        <v>186500</v>
      </c>
      <c r="F15" s="10">
        <f t="shared" si="2"/>
        <v>186500</v>
      </c>
      <c r="G15" s="10">
        <f t="shared" si="2"/>
        <v>0</v>
      </c>
      <c r="H15" s="10">
        <f t="shared" si="2"/>
        <v>0</v>
      </c>
      <c r="I15" s="10">
        <f t="shared" si="2"/>
        <v>0</v>
      </c>
      <c r="J15" s="10">
        <f t="shared" si="2"/>
        <v>200000</v>
      </c>
      <c r="K15" s="10">
        <f t="shared" si="2"/>
        <v>200000</v>
      </c>
      <c r="L15" s="10">
        <f t="shared" si="2"/>
        <v>0</v>
      </c>
      <c r="M15" s="10">
        <f t="shared" si="2"/>
        <v>0</v>
      </c>
      <c r="N15" s="10">
        <f t="shared" si="2"/>
        <v>0</v>
      </c>
      <c r="O15" s="10">
        <f t="shared" si="2"/>
        <v>200000</v>
      </c>
      <c r="P15" s="10">
        <f>J15+E15</f>
        <v>386500</v>
      </c>
    </row>
    <row r="16" spans="1:17" ht="25.5">
      <c r="A16" s="11" t="s">
        <v>58</v>
      </c>
      <c r="B16" s="11" t="s">
        <v>15</v>
      </c>
      <c r="C16" s="12" t="s">
        <v>14</v>
      </c>
      <c r="D16" s="13" t="s">
        <v>16</v>
      </c>
      <c r="E16" s="14">
        <v>186500</v>
      </c>
      <c r="F16" s="14">
        <v>186500</v>
      </c>
      <c r="G16" s="14"/>
      <c r="H16" s="14">
        <v>0</v>
      </c>
      <c r="I16" s="14"/>
      <c r="J16" s="14"/>
      <c r="K16" s="14"/>
      <c r="L16" s="14"/>
      <c r="M16" s="14"/>
      <c r="N16" s="14"/>
      <c r="O16" s="14"/>
      <c r="P16" s="14">
        <f t="shared" ref="P16" si="3">E16+J16</f>
        <v>186500</v>
      </c>
    </row>
    <row r="17" spans="1:16" s="26" customFormat="1">
      <c r="A17" s="11" t="s">
        <v>66</v>
      </c>
      <c r="B17" s="11" t="s">
        <v>67</v>
      </c>
      <c r="C17" s="12" t="s">
        <v>46</v>
      </c>
      <c r="D17" s="13" t="s">
        <v>68</v>
      </c>
      <c r="E17" s="25"/>
      <c r="F17" s="25"/>
      <c r="G17" s="25"/>
      <c r="H17" s="25"/>
      <c r="I17" s="25"/>
      <c r="J17" s="25">
        <v>200000</v>
      </c>
      <c r="K17" s="25">
        <v>200000</v>
      </c>
      <c r="L17" s="25"/>
      <c r="M17" s="25"/>
      <c r="N17" s="25"/>
      <c r="O17" s="25">
        <v>200000</v>
      </c>
      <c r="P17" s="25">
        <f t="shared" si="1"/>
        <v>200000</v>
      </c>
    </row>
    <row r="18" spans="1:16">
      <c r="A18" s="7" t="s">
        <v>30</v>
      </c>
      <c r="B18" s="8"/>
      <c r="C18" s="9"/>
      <c r="D18" s="18" t="s">
        <v>31</v>
      </c>
      <c r="E18" s="10">
        <f>E19</f>
        <v>-1656060</v>
      </c>
      <c r="F18" s="10">
        <f t="shared" ref="F18:O18" si="4">F19</f>
        <v>-1656060</v>
      </c>
      <c r="G18" s="10">
        <f t="shared" si="4"/>
        <v>-690000</v>
      </c>
      <c r="H18" s="10">
        <f t="shared" si="4"/>
        <v>-395000</v>
      </c>
      <c r="I18" s="10">
        <f t="shared" si="4"/>
        <v>0</v>
      </c>
      <c r="J18" s="10">
        <f t="shared" si="4"/>
        <v>8240278.3600000003</v>
      </c>
      <c r="K18" s="10">
        <f t="shared" si="4"/>
        <v>6511151.3600000003</v>
      </c>
      <c r="L18" s="10">
        <f t="shared" si="4"/>
        <v>1729127</v>
      </c>
      <c r="M18" s="10">
        <f t="shared" si="4"/>
        <v>0</v>
      </c>
      <c r="N18" s="10">
        <f t="shared" si="4"/>
        <v>0</v>
      </c>
      <c r="O18" s="10">
        <f t="shared" si="4"/>
        <v>6511151.3600000003</v>
      </c>
      <c r="P18" s="10">
        <f t="shared" si="1"/>
        <v>6584218.3600000003</v>
      </c>
    </row>
    <row r="19" spans="1:16">
      <c r="A19" s="7" t="s">
        <v>32</v>
      </c>
      <c r="B19" s="8"/>
      <c r="C19" s="9"/>
      <c r="D19" s="10"/>
      <c r="E19" s="10">
        <f>SUM(E20:E26)</f>
        <v>-1656060</v>
      </c>
      <c r="F19" s="10">
        <f t="shared" ref="F19:O19" si="5">SUM(F20:F26)</f>
        <v>-1656060</v>
      </c>
      <c r="G19" s="10">
        <f t="shared" si="5"/>
        <v>-690000</v>
      </c>
      <c r="H19" s="10">
        <f t="shared" si="5"/>
        <v>-395000</v>
      </c>
      <c r="I19" s="10">
        <f t="shared" si="5"/>
        <v>0</v>
      </c>
      <c r="J19" s="10">
        <f t="shared" si="5"/>
        <v>8240278.3600000003</v>
      </c>
      <c r="K19" s="10">
        <f t="shared" si="5"/>
        <v>6511151.3600000003</v>
      </c>
      <c r="L19" s="10">
        <f t="shared" si="5"/>
        <v>1729127</v>
      </c>
      <c r="M19" s="10">
        <f t="shared" si="5"/>
        <v>0</v>
      </c>
      <c r="N19" s="10">
        <f t="shared" si="5"/>
        <v>0</v>
      </c>
      <c r="O19" s="10">
        <f t="shared" si="5"/>
        <v>6511151.3600000003</v>
      </c>
      <c r="P19" s="10">
        <f>J19+E19</f>
        <v>6584218.3600000003</v>
      </c>
    </row>
    <row r="20" spans="1:16" s="26" customFormat="1">
      <c r="A20" s="17" t="s">
        <v>120</v>
      </c>
      <c r="B20" s="17" t="s">
        <v>95</v>
      </c>
      <c r="C20" s="23" t="s">
        <v>121</v>
      </c>
      <c r="D20" s="24" t="s">
        <v>122</v>
      </c>
      <c r="E20" s="25">
        <v>103000</v>
      </c>
      <c r="F20" s="25">
        <v>103000</v>
      </c>
      <c r="G20" s="25"/>
      <c r="H20" s="25">
        <v>103000</v>
      </c>
      <c r="I20" s="25"/>
      <c r="J20" s="25"/>
      <c r="K20" s="25"/>
      <c r="L20" s="25"/>
      <c r="M20" s="25"/>
      <c r="N20" s="25"/>
      <c r="O20" s="25"/>
      <c r="P20" s="25">
        <f t="shared" ref="P20:P27" si="6">J20+E20</f>
        <v>103000</v>
      </c>
    </row>
    <row r="21" spans="1:16" s="26" customFormat="1" ht="25.5">
      <c r="A21" s="17" t="s">
        <v>123</v>
      </c>
      <c r="B21" s="17" t="s">
        <v>61</v>
      </c>
      <c r="C21" s="23" t="s">
        <v>124</v>
      </c>
      <c r="D21" s="24" t="s">
        <v>125</v>
      </c>
      <c r="E21" s="25">
        <v>345740</v>
      </c>
      <c r="F21" s="25">
        <v>345740</v>
      </c>
      <c r="G21" s="25"/>
      <c r="H21" s="25"/>
      <c r="I21" s="25"/>
      <c r="J21" s="25">
        <v>-340740</v>
      </c>
      <c r="K21" s="25">
        <v>-340740</v>
      </c>
      <c r="L21" s="25"/>
      <c r="M21" s="25"/>
      <c r="N21" s="25"/>
      <c r="O21" s="25">
        <v>-340740</v>
      </c>
      <c r="P21" s="25">
        <f t="shared" si="6"/>
        <v>5000</v>
      </c>
    </row>
    <row r="22" spans="1:16" s="38" customFormat="1">
      <c r="A22" s="28" t="s">
        <v>33</v>
      </c>
      <c r="B22" s="28" t="s">
        <v>34</v>
      </c>
      <c r="C22" s="29" t="s">
        <v>35</v>
      </c>
      <c r="D22" s="30" t="s">
        <v>36</v>
      </c>
      <c r="E22" s="16">
        <v>-2189000</v>
      </c>
      <c r="F22" s="16">
        <v>-2189000</v>
      </c>
      <c r="G22" s="16">
        <v>-690000</v>
      </c>
      <c r="H22" s="16">
        <v>-390000</v>
      </c>
      <c r="I22" s="16"/>
      <c r="J22" s="16">
        <v>5793891.3600000003</v>
      </c>
      <c r="K22" s="16">
        <v>5793891.3600000003</v>
      </c>
      <c r="L22" s="16"/>
      <c r="M22" s="16"/>
      <c r="N22" s="16"/>
      <c r="O22" s="16">
        <v>5793891.3600000003</v>
      </c>
      <c r="P22" s="16">
        <f t="shared" si="6"/>
        <v>3604891.3600000003</v>
      </c>
    </row>
    <row r="23" spans="1:16" s="35" customFormat="1">
      <c r="A23" s="11" t="s">
        <v>126</v>
      </c>
      <c r="B23" s="11" t="s">
        <v>127</v>
      </c>
      <c r="C23" s="12" t="s">
        <v>62</v>
      </c>
      <c r="D23" s="13" t="s">
        <v>128</v>
      </c>
      <c r="E23" s="25">
        <v>3000</v>
      </c>
      <c r="F23" s="25">
        <v>3000</v>
      </c>
      <c r="G23" s="25"/>
      <c r="H23" s="25">
        <v>3000</v>
      </c>
      <c r="I23" s="25"/>
      <c r="J23" s="25"/>
      <c r="K23" s="25"/>
      <c r="L23" s="25"/>
      <c r="M23" s="25"/>
      <c r="N23" s="25"/>
      <c r="O23" s="25"/>
      <c r="P23" s="25">
        <f t="shared" si="6"/>
        <v>3000</v>
      </c>
    </row>
    <row r="24" spans="1:16" ht="36.75" customHeight="1">
      <c r="A24" s="11" t="s">
        <v>69</v>
      </c>
      <c r="B24" s="11">
        <v>1271</v>
      </c>
      <c r="C24" s="12" t="s">
        <v>62</v>
      </c>
      <c r="D24" s="14" t="s">
        <v>71</v>
      </c>
      <c r="E24" s="14">
        <v>192200</v>
      </c>
      <c r="F24" s="14">
        <v>192200</v>
      </c>
      <c r="G24" s="14">
        <v>0</v>
      </c>
      <c r="H24" s="14"/>
      <c r="I24" s="14"/>
      <c r="J24" s="14">
        <v>105800</v>
      </c>
      <c r="K24" s="14">
        <v>105800</v>
      </c>
      <c r="L24" s="14"/>
      <c r="M24" s="14"/>
      <c r="N24" s="14"/>
      <c r="O24" s="14">
        <v>105800</v>
      </c>
      <c r="P24" s="25">
        <f t="shared" si="6"/>
        <v>298000</v>
      </c>
    </row>
    <row r="25" spans="1:16" ht="25.5">
      <c r="A25" s="11" t="s">
        <v>70</v>
      </c>
      <c r="B25" s="11">
        <v>1272</v>
      </c>
      <c r="C25" s="12" t="s">
        <v>62</v>
      </c>
      <c r="D25" s="14" t="s">
        <v>72</v>
      </c>
      <c r="E25" s="14"/>
      <c r="F25" s="14"/>
      <c r="G25" s="14"/>
      <c r="H25" s="14"/>
      <c r="I25" s="14"/>
      <c r="J25" s="14">
        <v>2681327</v>
      </c>
      <c r="K25" s="14">
        <v>952200</v>
      </c>
      <c r="L25" s="14">
        <v>1729127</v>
      </c>
      <c r="M25" s="14"/>
      <c r="N25" s="14"/>
      <c r="O25" s="14">
        <v>952200</v>
      </c>
      <c r="P25" s="25">
        <f t="shared" si="6"/>
        <v>2681327</v>
      </c>
    </row>
    <row r="26" spans="1:16" ht="25.5">
      <c r="A26" s="11" t="s">
        <v>129</v>
      </c>
      <c r="B26" s="11" t="s">
        <v>130</v>
      </c>
      <c r="C26" s="12" t="s">
        <v>131</v>
      </c>
      <c r="D26" s="13" t="s">
        <v>132</v>
      </c>
      <c r="E26" s="14">
        <v>-111000</v>
      </c>
      <c r="F26" s="14">
        <v>-111000</v>
      </c>
      <c r="G26" s="14"/>
      <c r="H26" s="14">
        <v>-111000</v>
      </c>
      <c r="I26" s="14"/>
      <c r="J26" s="14"/>
      <c r="K26" s="14"/>
      <c r="L26" s="14"/>
      <c r="M26" s="14"/>
      <c r="N26" s="14"/>
      <c r="O26" s="14"/>
      <c r="P26" s="25">
        <f t="shared" si="6"/>
        <v>-111000</v>
      </c>
    </row>
    <row r="27" spans="1:16">
      <c r="A27" s="7" t="s">
        <v>73</v>
      </c>
      <c r="B27" s="8"/>
      <c r="C27" s="9"/>
      <c r="D27" s="18" t="s">
        <v>74</v>
      </c>
      <c r="E27" s="10">
        <f>E28</f>
        <v>0</v>
      </c>
      <c r="F27" s="10">
        <f t="shared" ref="F27:O28" si="7">F28</f>
        <v>0</v>
      </c>
      <c r="G27" s="10">
        <f t="shared" si="7"/>
        <v>0</v>
      </c>
      <c r="H27" s="10">
        <f t="shared" si="7"/>
        <v>0</v>
      </c>
      <c r="I27" s="10">
        <f t="shared" si="7"/>
        <v>0</v>
      </c>
      <c r="J27" s="10">
        <f t="shared" si="7"/>
        <v>3050719</v>
      </c>
      <c r="K27" s="10">
        <f t="shared" si="7"/>
        <v>3050719</v>
      </c>
      <c r="L27" s="10">
        <f t="shared" si="7"/>
        <v>0</v>
      </c>
      <c r="M27" s="10">
        <f t="shared" si="7"/>
        <v>0</v>
      </c>
      <c r="N27" s="10">
        <f t="shared" si="7"/>
        <v>0</v>
      </c>
      <c r="O27" s="10">
        <f t="shared" si="7"/>
        <v>3050719</v>
      </c>
      <c r="P27" s="10">
        <f t="shared" si="6"/>
        <v>3050719</v>
      </c>
    </row>
    <row r="28" spans="1:16">
      <c r="A28" s="7" t="s">
        <v>75</v>
      </c>
      <c r="B28" s="8"/>
      <c r="C28" s="9"/>
      <c r="D28" s="10"/>
      <c r="E28" s="10">
        <f>E29</f>
        <v>0</v>
      </c>
      <c r="F28" s="10">
        <f t="shared" si="7"/>
        <v>0</v>
      </c>
      <c r="G28" s="10">
        <f t="shared" si="7"/>
        <v>0</v>
      </c>
      <c r="H28" s="10">
        <f t="shared" si="7"/>
        <v>0</v>
      </c>
      <c r="I28" s="10">
        <f t="shared" si="7"/>
        <v>0</v>
      </c>
      <c r="J28" s="10">
        <f t="shared" si="7"/>
        <v>3050719</v>
      </c>
      <c r="K28" s="10">
        <f t="shared" si="7"/>
        <v>3050719</v>
      </c>
      <c r="L28" s="10">
        <f t="shared" si="7"/>
        <v>0</v>
      </c>
      <c r="M28" s="10">
        <f t="shared" si="7"/>
        <v>0</v>
      </c>
      <c r="N28" s="10">
        <f t="shared" si="7"/>
        <v>0</v>
      </c>
      <c r="O28" s="10">
        <f t="shared" si="7"/>
        <v>3050719</v>
      </c>
      <c r="P28" s="10">
        <f t="shared" ref="P28:P36" si="8">E28+J28</f>
        <v>3050719</v>
      </c>
    </row>
    <row r="29" spans="1:16">
      <c r="A29" s="11" t="s">
        <v>76</v>
      </c>
      <c r="B29" s="11" t="s">
        <v>77</v>
      </c>
      <c r="C29" s="12" t="s">
        <v>78</v>
      </c>
      <c r="D29" s="13" t="s">
        <v>79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3050719</v>
      </c>
      <c r="K29" s="14">
        <v>3050719</v>
      </c>
      <c r="L29" s="14">
        <v>0</v>
      </c>
      <c r="M29" s="14">
        <v>0</v>
      </c>
      <c r="N29" s="14">
        <v>0</v>
      </c>
      <c r="O29" s="14">
        <v>3050719</v>
      </c>
      <c r="P29" s="14">
        <f t="shared" si="8"/>
        <v>3050719</v>
      </c>
    </row>
    <row r="30" spans="1:16">
      <c r="A30" s="7" t="s">
        <v>84</v>
      </c>
      <c r="B30" s="8"/>
      <c r="C30" s="9"/>
      <c r="D30" s="18" t="s">
        <v>85</v>
      </c>
      <c r="E30" s="10">
        <f>E31</f>
        <v>0</v>
      </c>
      <c r="F30" s="10">
        <f t="shared" ref="F30:O30" si="9">F31</f>
        <v>0</v>
      </c>
      <c r="G30" s="10">
        <f t="shared" si="9"/>
        <v>0</v>
      </c>
      <c r="H30" s="10">
        <f t="shared" si="9"/>
        <v>0</v>
      </c>
      <c r="I30" s="10">
        <f t="shared" si="9"/>
        <v>0</v>
      </c>
      <c r="J30" s="10">
        <f t="shared" si="9"/>
        <v>1860852</v>
      </c>
      <c r="K30" s="10">
        <f t="shared" si="9"/>
        <v>1860852</v>
      </c>
      <c r="L30" s="10">
        <f t="shared" si="9"/>
        <v>0</v>
      </c>
      <c r="M30" s="10">
        <f t="shared" si="9"/>
        <v>0</v>
      </c>
      <c r="N30" s="10">
        <f t="shared" si="9"/>
        <v>0</v>
      </c>
      <c r="O30" s="10">
        <f t="shared" si="9"/>
        <v>1860852</v>
      </c>
      <c r="P30" s="10">
        <f t="shared" si="8"/>
        <v>1860852</v>
      </c>
    </row>
    <row r="31" spans="1:16">
      <c r="A31" s="7" t="s">
        <v>86</v>
      </c>
      <c r="B31" s="8"/>
      <c r="C31" s="9"/>
      <c r="D31" s="10"/>
      <c r="E31" s="10">
        <f>SUM(E32:E36)</f>
        <v>0</v>
      </c>
      <c r="F31" s="10">
        <f t="shared" ref="F31:O31" si="10">SUM(F32:F36)</f>
        <v>0</v>
      </c>
      <c r="G31" s="10">
        <f t="shared" si="10"/>
        <v>0</v>
      </c>
      <c r="H31" s="10">
        <f t="shared" si="10"/>
        <v>0</v>
      </c>
      <c r="I31" s="10">
        <f t="shared" si="10"/>
        <v>0</v>
      </c>
      <c r="J31" s="10">
        <f t="shared" si="10"/>
        <v>1860852</v>
      </c>
      <c r="K31" s="10">
        <f t="shared" si="10"/>
        <v>1860852</v>
      </c>
      <c r="L31" s="10">
        <f t="shared" si="10"/>
        <v>0</v>
      </c>
      <c r="M31" s="10">
        <f t="shared" si="10"/>
        <v>0</v>
      </c>
      <c r="N31" s="10">
        <f t="shared" si="10"/>
        <v>0</v>
      </c>
      <c r="O31" s="10">
        <f t="shared" si="10"/>
        <v>1860852</v>
      </c>
      <c r="P31" s="10">
        <f t="shared" si="8"/>
        <v>1860852</v>
      </c>
    </row>
    <row r="32" spans="1:16" s="26" customFormat="1">
      <c r="A32" s="11" t="s">
        <v>89</v>
      </c>
      <c r="B32" s="11" t="s">
        <v>92</v>
      </c>
      <c r="C32" s="12" t="s">
        <v>61</v>
      </c>
      <c r="D32" s="13" t="s">
        <v>93</v>
      </c>
      <c r="E32" s="25">
        <v>-19000</v>
      </c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>
        <f t="shared" si="8"/>
        <v>-19000</v>
      </c>
    </row>
    <row r="33" spans="1:16" s="26" customFormat="1" ht="38.25">
      <c r="A33" s="11" t="s">
        <v>90</v>
      </c>
      <c r="B33" s="11" t="s">
        <v>94</v>
      </c>
      <c r="C33" s="12" t="s">
        <v>95</v>
      </c>
      <c r="D33" s="13" t="s">
        <v>96</v>
      </c>
      <c r="E33" s="25">
        <v>-457000</v>
      </c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>
        <f t="shared" si="8"/>
        <v>-457000</v>
      </c>
    </row>
    <row r="34" spans="1:16" s="26" customFormat="1" ht="38.25">
      <c r="A34" s="11" t="s">
        <v>91</v>
      </c>
      <c r="B34" s="11" t="s">
        <v>97</v>
      </c>
      <c r="C34" s="12" t="s">
        <v>98</v>
      </c>
      <c r="D34" s="13" t="s">
        <v>99</v>
      </c>
      <c r="E34" s="25">
        <v>319000</v>
      </c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>
        <f t="shared" si="8"/>
        <v>319000</v>
      </c>
    </row>
    <row r="35" spans="1:16" ht="89.25">
      <c r="A35" s="11" t="s">
        <v>87</v>
      </c>
      <c r="B35" s="11">
        <v>3224</v>
      </c>
      <c r="C35" s="33">
        <v>1060</v>
      </c>
      <c r="D35" s="14" t="s">
        <v>88</v>
      </c>
      <c r="E35" s="14"/>
      <c r="F35" s="14"/>
      <c r="G35" s="14"/>
      <c r="H35" s="14"/>
      <c r="I35" s="14"/>
      <c r="J35" s="14">
        <v>1860852</v>
      </c>
      <c r="K35" s="14">
        <v>1860852</v>
      </c>
      <c r="L35" s="14"/>
      <c r="M35" s="14"/>
      <c r="N35" s="14"/>
      <c r="O35" s="14">
        <v>1860852</v>
      </c>
      <c r="P35" s="25">
        <f t="shared" si="8"/>
        <v>1860852</v>
      </c>
    </row>
    <row r="36" spans="1:16">
      <c r="A36" s="11" t="s">
        <v>100</v>
      </c>
      <c r="B36" s="11" t="s">
        <v>101</v>
      </c>
      <c r="C36" s="12" t="s">
        <v>102</v>
      </c>
      <c r="D36" s="13" t="s">
        <v>103</v>
      </c>
      <c r="E36" s="14">
        <v>157000</v>
      </c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25">
        <f t="shared" si="8"/>
        <v>157000</v>
      </c>
    </row>
    <row r="37" spans="1:16" ht="25.5">
      <c r="A37" s="7" t="s">
        <v>43</v>
      </c>
      <c r="B37" s="8"/>
      <c r="C37" s="9"/>
      <c r="D37" s="18" t="s">
        <v>44</v>
      </c>
      <c r="E37" s="10">
        <f>E38</f>
        <v>2000000</v>
      </c>
      <c r="F37" s="10">
        <f t="shared" ref="F37:O37" si="11">F38</f>
        <v>2000000</v>
      </c>
      <c r="G37" s="10">
        <f t="shared" si="11"/>
        <v>0</v>
      </c>
      <c r="H37" s="10">
        <f t="shared" si="11"/>
        <v>0</v>
      </c>
      <c r="I37" s="10">
        <f t="shared" si="11"/>
        <v>0</v>
      </c>
      <c r="J37" s="10">
        <f t="shared" si="11"/>
        <v>0</v>
      </c>
      <c r="K37" s="10">
        <f t="shared" si="11"/>
        <v>0</v>
      </c>
      <c r="L37" s="10">
        <f t="shared" si="11"/>
        <v>0</v>
      </c>
      <c r="M37" s="10">
        <f t="shared" si="11"/>
        <v>0</v>
      </c>
      <c r="N37" s="10">
        <f t="shared" si="11"/>
        <v>0</v>
      </c>
      <c r="O37" s="10">
        <f t="shared" si="11"/>
        <v>0</v>
      </c>
      <c r="P37" s="10">
        <f t="shared" ref="P37:P39" si="12">E37+J37</f>
        <v>2000000</v>
      </c>
    </row>
    <row r="38" spans="1:16">
      <c r="A38" s="7" t="s">
        <v>45</v>
      </c>
      <c r="B38" s="8"/>
      <c r="C38" s="9"/>
      <c r="D38" s="10"/>
      <c r="E38" s="10">
        <f t="shared" ref="E38:O38" si="13">SUM(E39:E39)</f>
        <v>2000000</v>
      </c>
      <c r="F38" s="10">
        <f t="shared" si="13"/>
        <v>2000000</v>
      </c>
      <c r="G38" s="10">
        <f t="shared" si="13"/>
        <v>0</v>
      </c>
      <c r="H38" s="10">
        <f t="shared" si="13"/>
        <v>0</v>
      </c>
      <c r="I38" s="10">
        <f t="shared" si="13"/>
        <v>0</v>
      </c>
      <c r="J38" s="10">
        <f t="shared" si="13"/>
        <v>0</v>
      </c>
      <c r="K38" s="10">
        <f t="shared" si="13"/>
        <v>0</v>
      </c>
      <c r="L38" s="10">
        <f t="shared" si="13"/>
        <v>0</v>
      </c>
      <c r="M38" s="10">
        <f t="shared" si="13"/>
        <v>0</v>
      </c>
      <c r="N38" s="10">
        <f t="shared" si="13"/>
        <v>0</v>
      </c>
      <c r="O38" s="10">
        <f t="shared" si="13"/>
        <v>0</v>
      </c>
      <c r="P38" s="10">
        <f t="shared" si="12"/>
        <v>2000000</v>
      </c>
    </row>
    <row r="39" spans="1:16" ht="31.5" customHeight="1">
      <c r="A39" s="11" t="s">
        <v>80</v>
      </c>
      <c r="B39" s="11" t="s">
        <v>81</v>
      </c>
      <c r="C39" s="12" t="s">
        <v>82</v>
      </c>
      <c r="D39" s="13" t="s">
        <v>83</v>
      </c>
      <c r="E39" s="14">
        <v>2000000</v>
      </c>
      <c r="F39" s="14">
        <v>2000000</v>
      </c>
      <c r="G39" s="14">
        <v>0</v>
      </c>
      <c r="H39" s="14"/>
      <c r="I39" s="14"/>
      <c r="J39" s="14"/>
      <c r="K39" s="14"/>
      <c r="L39" s="14"/>
      <c r="M39" s="14"/>
      <c r="N39" s="14"/>
      <c r="O39" s="14"/>
      <c r="P39" s="25">
        <f t="shared" si="12"/>
        <v>2000000</v>
      </c>
    </row>
    <row r="40" spans="1:16">
      <c r="A40" s="7" t="s">
        <v>40</v>
      </c>
      <c r="B40" s="8"/>
      <c r="C40" s="9"/>
      <c r="D40" s="18" t="s">
        <v>41</v>
      </c>
      <c r="E40" s="10">
        <f>E41</f>
        <v>13488</v>
      </c>
      <c r="F40" s="10">
        <f t="shared" ref="F40:O40" si="14">F41</f>
        <v>13488</v>
      </c>
      <c r="G40" s="10">
        <f t="shared" si="14"/>
        <v>0</v>
      </c>
      <c r="H40" s="10">
        <f t="shared" si="14"/>
        <v>0</v>
      </c>
      <c r="I40" s="10">
        <f t="shared" si="14"/>
        <v>0</v>
      </c>
      <c r="J40" s="10">
        <f t="shared" si="14"/>
        <v>15874610</v>
      </c>
      <c r="K40" s="10">
        <f t="shared" si="14"/>
        <v>15874610</v>
      </c>
      <c r="L40" s="10">
        <f t="shared" si="14"/>
        <v>0</v>
      </c>
      <c r="M40" s="10">
        <f t="shared" si="14"/>
        <v>0</v>
      </c>
      <c r="N40" s="10">
        <f t="shared" si="14"/>
        <v>0</v>
      </c>
      <c r="O40" s="10">
        <f t="shared" si="14"/>
        <v>15874610</v>
      </c>
      <c r="P40" s="10">
        <f t="shared" ref="P40:P57" si="15">J40+E40</f>
        <v>15888098</v>
      </c>
    </row>
    <row r="41" spans="1:16">
      <c r="A41" s="7" t="s">
        <v>42</v>
      </c>
      <c r="B41" s="8"/>
      <c r="C41" s="9"/>
      <c r="D41" s="10"/>
      <c r="E41" s="10">
        <f t="shared" ref="E41:O41" si="16">SUM(E42:E49)</f>
        <v>13488</v>
      </c>
      <c r="F41" s="10">
        <f t="shared" si="16"/>
        <v>13488</v>
      </c>
      <c r="G41" s="10">
        <f t="shared" si="16"/>
        <v>0</v>
      </c>
      <c r="H41" s="10">
        <f t="shared" si="16"/>
        <v>0</v>
      </c>
      <c r="I41" s="10">
        <f t="shared" si="16"/>
        <v>0</v>
      </c>
      <c r="J41" s="10">
        <f t="shared" si="16"/>
        <v>15874610</v>
      </c>
      <c r="K41" s="10">
        <f t="shared" si="16"/>
        <v>15874610</v>
      </c>
      <c r="L41" s="10">
        <f t="shared" si="16"/>
        <v>0</v>
      </c>
      <c r="M41" s="10">
        <f t="shared" si="16"/>
        <v>0</v>
      </c>
      <c r="N41" s="10">
        <f t="shared" si="16"/>
        <v>0</v>
      </c>
      <c r="O41" s="10">
        <f t="shared" si="16"/>
        <v>15874610</v>
      </c>
      <c r="P41" s="10">
        <f t="shared" si="15"/>
        <v>15888098</v>
      </c>
    </row>
    <row r="42" spans="1:16" s="26" customFormat="1">
      <c r="A42" s="17" t="s">
        <v>64</v>
      </c>
      <c r="B42" s="17" t="s">
        <v>17</v>
      </c>
      <c r="C42" s="23" t="s">
        <v>59</v>
      </c>
      <c r="D42" s="24" t="s">
        <v>60</v>
      </c>
      <c r="E42" s="25"/>
      <c r="F42" s="25"/>
      <c r="G42" s="25"/>
      <c r="H42" s="25"/>
      <c r="I42" s="25"/>
      <c r="J42" s="25">
        <v>265000</v>
      </c>
      <c r="K42" s="25">
        <v>265000</v>
      </c>
      <c r="L42" s="25"/>
      <c r="M42" s="25"/>
      <c r="N42" s="25"/>
      <c r="O42" s="25">
        <v>265000</v>
      </c>
      <c r="P42" s="16">
        <f t="shared" ref="P42:P49" si="17">J42+E42</f>
        <v>265000</v>
      </c>
    </row>
    <row r="43" spans="1:16" s="26" customFormat="1" ht="25.5">
      <c r="A43" s="11" t="s">
        <v>133</v>
      </c>
      <c r="B43" s="11" t="s">
        <v>134</v>
      </c>
      <c r="C43" s="12" t="s">
        <v>47</v>
      </c>
      <c r="D43" s="13" t="s">
        <v>135</v>
      </c>
      <c r="E43" s="25">
        <v>380000</v>
      </c>
      <c r="F43" s="25">
        <v>380000</v>
      </c>
      <c r="G43" s="25"/>
      <c r="H43" s="25"/>
      <c r="I43" s="25"/>
      <c r="J43" s="25"/>
      <c r="K43" s="25"/>
      <c r="L43" s="25"/>
      <c r="M43" s="25"/>
      <c r="N43" s="25"/>
      <c r="O43" s="25"/>
      <c r="P43" s="16">
        <f t="shared" si="17"/>
        <v>380000</v>
      </c>
    </row>
    <row r="44" spans="1:16" s="26" customFormat="1">
      <c r="A44" s="17">
        <v>1216013</v>
      </c>
      <c r="B44" s="32">
        <v>6013</v>
      </c>
      <c r="C44" s="29" t="s">
        <v>47</v>
      </c>
      <c r="D44" s="25" t="s">
        <v>63</v>
      </c>
      <c r="E44" s="25">
        <f>-766162+491650</f>
        <v>-274512</v>
      </c>
      <c r="F44" s="25">
        <f>-766162+491650</f>
        <v>-274512</v>
      </c>
      <c r="G44" s="25"/>
      <c r="H44" s="25"/>
      <c r="I44" s="25"/>
      <c r="J44" s="16">
        <f>1844807-491650</f>
        <v>1353157</v>
      </c>
      <c r="K44" s="16">
        <f>1844807-491650</f>
        <v>1353157</v>
      </c>
      <c r="L44" s="16"/>
      <c r="M44" s="16"/>
      <c r="N44" s="16"/>
      <c r="O44" s="16">
        <f>1844807-491650</f>
        <v>1353157</v>
      </c>
      <c r="P44" s="16">
        <f t="shared" si="17"/>
        <v>1078645</v>
      </c>
    </row>
    <row r="45" spans="1:16" s="31" customFormat="1">
      <c r="A45" s="28" t="s">
        <v>48</v>
      </c>
      <c r="B45" s="28" t="s">
        <v>49</v>
      </c>
      <c r="C45" s="29" t="s">
        <v>47</v>
      </c>
      <c r="D45" s="30" t="s">
        <v>50</v>
      </c>
      <c r="E45" s="16">
        <v>4015000</v>
      </c>
      <c r="F45" s="16">
        <v>4015000</v>
      </c>
      <c r="G45" s="16"/>
      <c r="H45" s="16"/>
      <c r="I45" s="16"/>
      <c r="J45" s="16">
        <v>-500000</v>
      </c>
      <c r="K45" s="16">
        <v>-500000</v>
      </c>
      <c r="L45" s="16"/>
      <c r="M45" s="16"/>
      <c r="N45" s="16"/>
      <c r="O45" s="16">
        <v>-500000</v>
      </c>
      <c r="P45" s="16">
        <f t="shared" si="17"/>
        <v>3515000</v>
      </c>
    </row>
    <row r="46" spans="1:16" s="26" customFormat="1">
      <c r="A46" s="28" t="s">
        <v>51</v>
      </c>
      <c r="B46" s="28" t="s">
        <v>52</v>
      </c>
      <c r="C46" s="29" t="s">
        <v>46</v>
      </c>
      <c r="D46" s="30" t="s">
        <v>53</v>
      </c>
      <c r="E46" s="25"/>
      <c r="F46" s="25"/>
      <c r="G46" s="25"/>
      <c r="H46" s="25"/>
      <c r="I46" s="25"/>
      <c r="J46" s="25">
        <v>-1380000</v>
      </c>
      <c r="K46" s="25">
        <v>-1380000</v>
      </c>
      <c r="L46" s="25"/>
      <c r="M46" s="25"/>
      <c r="N46" s="25"/>
      <c r="O46" s="25">
        <v>-1380000</v>
      </c>
      <c r="P46" s="16">
        <f t="shared" si="17"/>
        <v>-1380000</v>
      </c>
    </row>
    <row r="47" spans="1:16" s="26" customFormat="1">
      <c r="A47" s="11" t="s">
        <v>107</v>
      </c>
      <c r="B47" s="11" t="s">
        <v>67</v>
      </c>
      <c r="C47" s="12" t="s">
        <v>46</v>
      </c>
      <c r="D47" s="13" t="s">
        <v>68</v>
      </c>
      <c r="E47" s="25"/>
      <c r="F47" s="25"/>
      <c r="G47" s="25"/>
      <c r="H47" s="25"/>
      <c r="I47" s="25"/>
      <c r="J47" s="25">
        <v>-180000</v>
      </c>
      <c r="K47" s="25">
        <v>-180000</v>
      </c>
      <c r="L47" s="25"/>
      <c r="M47" s="25"/>
      <c r="N47" s="25"/>
      <c r="O47" s="25">
        <v>-180000</v>
      </c>
      <c r="P47" s="16">
        <f t="shared" si="17"/>
        <v>-180000</v>
      </c>
    </row>
    <row r="48" spans="1:16" s="26" customFormat="1">
      <c r="A48" s="11" t="s">
        <v>104</v>
      </c>
      <c r="B48" s="11" t="s">
        <v>105</v>
      </c>
      <c r="C48" s="12" t="s">
        <v>18</v>
      </c>
      <c r="D48" s="13" t="s">
        <v>106</v>
      </c>
      <c r="E48" s="25"/>
      <c r="F48" s="25"/>
      <c r="G48" s="25"/>
      <c r="H48" s="25"/>
      <c r="I48" s="25"/>
      <c r="J48" s="25">
        <v>-2414683</v>
      </c>
      <c r="K48" s="25">
        <v>-2414683</v>
      </c>
      <c r="L48" s="25"/>
      <c r="M48" s="25"/>
      <c r="N48" s="25"/>
      <c r="O48" s="25">
        <v>-2414683</v>
      </c>
      <c r="P48" s="16">
        <f t="shared" si="17"/>
        <v>-2414683</v>
      </c>
    </row>
    <row r="49" spans="1:16" s="26" customFormat="1" ht="25.5">
      <c r="A49" s="28" t="s">
        <v>54</v>
      </c>
      <c r="B49" s="28" t="s">
        <v>55</v>
      </c>
      <c r="C49" s="29" t="s">
        <v>56</v>
      </c>
      <c r="D49" s="30" t="s">
        <v>57</v>
      </c>
      <c r="E49" s="25">
        <v>-4107000</v>
      </c>
      <c r="F49" s="25">
        <v>-4107000</v>
      </c>
      <c r="G49" s="25"/>
      <c r="H49" s="25"/>
      <c r="I49" s="25"/>
      <c r="J49" s="25">
        <v>18731136</v>
      </c>
      <c r="K49" s="25">
        <v>18731136</v>
      </c>
      <c r="L49" s="25"/>
      <c r="M49" s="25"/>
      <c r="N49" s="25"/>
      <c r="O49" s="25">
        <v>18731136</v>
      </c>
      <c r="P49" s="16">
        <f t="shared" si="17"/>
        <v>14624136</v>
      </c>
    </row>
    <row r="50" spans="1:16">
      <c r="A50" s="7" t="s">
        <v>108</v>
      </c>
      <c r="B50" s="8"/>
      <c r="C50" s="9"/>
      <c r="D50" s="18" t="s">
        <v>109</v>
      </c>
      <c r="E50" s="10">
        <f>E51</f>
        <v>70000</v>
      </c>
      <c r="F50" s="10">
        <f t="shared" ref="F50:O50" si="18">F51</f>
        <v>70000</v>
      </c>
      <c r="G50" s="10">
        <f t="shared" si="18"/>
        <v>0</v>
      </c>
      <c r="H50" s="10">
        <f t="shared" si="18"/>
        <v>0</v>
      </c>
      <c r="I50" s="10">
        <f t="shared" si="18"/>
        <v>0</v>
      </c>
      <c r="J50" s="10">
        <f t="shared" si="18"/>
        <v>-70000</v>
      </c>
      <c r="K50" s="10">
        <f t="shared" si="18"/>
        <v>-70000</v>
      </c>
      <c r="L50" s="10">
        <f t="shared" si="18"/>
        <v>0</v>
      </c>
      <c r="M50" s="10">
        <f t="shared" si="18"/>
        <v>0</v>
      </c>
      <c r="N50" s="10">
        <f t="shared" si="18"/>
        <v>0</v>
      </c>
      <c r="O50" s="10">
        <f t="shared" si="18"/>
        <v>-70000</v>
      </c>
      <c r="P50" s="10">
        <f t="shared" ref="P50:P53" si="19">E50+J50</f>
        <v>0</v>
      </c>
    </row>
    <row r="51" spans="1:16">
      <c r="A51" s="7" t="s">
        <v>110</v>
      </c>
      <c r="B51" s="8"/>
      <c r="C51" s="9"/>
      <c r="D51" s="34"/>
      <c r="E51" s="10">
        <f>SUM(E52:E53)</f>
        <v>70000</v>
      </c>
      <c r="F51" s="10">
        <f t="shared" ref="F51:O51" si="20">SUM(F52:F53)</f>
        <v>70000</v>
      </c>
      <c r="G51" s="10">
        <f t="shared" si="20"/>
        <v>0</v>
      </c>
      <c r="H51" s="10">
        <f t="shared" si="20"/>
        <v>0</v>
      </c>
      <c r="I51" s="10">
        <f t="shared" si="20"/>
        <v>0</v>
      </c>
      <c r="J51" s="10">
        <f t="shared" si="20"/>
        <v>-70000</v>
      </c>
      <c r="K51" s="10">
        <f t="shared" si="20"/>
        <v>-70000</v>
      </c>
      <c r="L51" s="10">
        <f t="shared" si="20"/>
        <v>0</v>
      </c>
      <c r="M51" s="10">
        <f t="shared" si="20"/>
        <v>0</v>
      </c>
      <c r="N51" s="10">
        <f t="shared" si="20"/>
        <v>0</v>
      </c>
      <c r="O51" s="10">
        <f t="shared" si="20"/>
        <v>-70000</v>
      </c>
      <c r="P51" s="10">
        <f t="shared" si="19"/>
        <v>0</v>
      </c>
    </row>
    <row r="52" spans="1:16" ht="25.5">
      <c r="A52" s="11" t="s">
        <v>111</v>
      </c>
      <c r="B52" s="11" t="s">
        <v>15</v>
      </c>
      <c r="C52" s="12" t="s">
        <v>14</v>
      </c>
      <c r="D52" s="13" t="s">
        <v>16</v>
      </c>
      <c r="E52" s="14">
        <v>-27669.67</v>
      </c>
      <c r="F52" s="14">
        <v>-27669.67</v>
      </c>
      <c r="G52" s="14"/>
      <c r="H52" s="14"/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f t="shared" si="19"/>
        <v>-27669.67</v>
      </c>
    </row>
    <row r="53" spans="1:16">
      <c r="A53" s="11" t="s">
        <v>112</v>
      </c>
      <c r="B53" s="11" t="s">
        <v>113</v>
      </c>
      <c r="C53" s="12" t="s">
        <v>114</v>
      </c>
      <c r="D53" s="13" t="s">
        <v>115</v>
      </c>
      <c r="E53" s="14">
        <v>97669.67</v>
      </c>
      <c r="F53" s="14">
        <v>97669.67</v>
      </c>
      <c r="G53" s="14">
        <v>0</v>
      </c>
      <c r="H53" s="14">
        <v>0</v>
      </c>
      <c r="I53" s="14">
        <v>0</v>
      </c>
      <c r="J53" s="14">
        <v>-70000</v>
      </c>
      <c r="K53" s="14">
        <v>-70000</v>
      </c>
      <c r="L53" s="14">
        <v>0</v>
      </c>
      <c r="M53" s="14">
        <v>0</v>
      </c>
      <c r="N53" s="14">
        <v>0</v>
      </c>
      <c r="O53" s="14">
        <v>-70000</v>
      </c>
      <c r="P53" s="14">
        <f t="shared" si="19"/>
        <v>27669.67</v>
      </c>
    </row>
    <row r="54" spans="1:16">
      <c r="A54" s="7" t="s">
        <v>19</v>
      </c>
      <c r="B54" s="8"/>
      <c r="C54" s="9"/>
      <c r="D54" s="18" t="s">
        <v>20</v>
      </c>
      <c r="E54" s="10">
        <f>E55</f>
        <v>240000</v>
      </c>
      <c r="F54" s="10">
        <f t="shared" ref="F54:O54" si="21">F55</f>
        <v>240000</v>
      </c>
      <c r="G54" s="10">
        <f t="shared" si="21"/>
        <v>0</v>
      </c>
      <c r="H54" s="10">
        <f t="shared" si="21"/>
        <v>0</v>
      </c>
      <c r="I54" s="10">
        <f t="shared" si="21"/>
        <v>0</v>
      </c>
      <c r="J54" s="15">
        <f t="shared" si="21"/>
        <v>-2882891.36</v>
      </c>
      <c r="K54" s="15">
        <f t="shared" si="21"/>
        <v>-2882891.36</v>
      </c>
      <c r="L54" s="15">
        <f t="shared" si="21"/>
        <v>0</v>
      </c>
      <c r="M54" s="15">
        <f t="shared" si="21"/>
        <v>0</v>
      </c>
      <c r="N54" s="15">
        <f t="shared" si="21"/>
        <v>0</v>
      </c>
      <c r="O54" s="15">
        <f t="shared" si="21"/>
        <v>-2882891.36</v>
      </c>
      <c r="P54" s="10">
        <f t="shared" si="15"/>
        <v>-2642891.36</v>
      </c>
    </row>
    <row r="55" spans="1:16">
      <c r="A55" s="7" t="s">
        <v>21</v>
      </c>
      <c r="B55" s="8"/>
      <c r="C55" s="9"/>
      <c r="D55" s="10"/>
      <c r="E55" s="10">
        <f t="shared" ref="E55:O55" si="22">SUM(E56:E57)</f>
        <v>240000</v>
      </c>
      <c r="F55" s="10">
        <f t="shared" si="22"/>
        <v>240000</v>
      </c>
      <c r="G55" s="10">
        <f t="shared" si="22"/>
        <v>0</v>
      </c>
      <c r="H55" s="10">
        <f t="shared" si="22"/>
        <v>0</v>
      </c>
      <c r="I55" s="10">
        <f t="shared" si="22"/>
        <v>0</v>
      </c>
      <c r="J55" s="10">
        <f t="shared" si="22"/>
        <v>-2882891.36</v>
      </c>
      <c r="K55" s="10">
        <f t="shared" si="22"/>
        <v>-2882891.36</v>
      </c>
      <c r="L55" s="10">
        <f t="shared" si="22"/>
        <v>0</v>
      </c>
      <c r="M55" s="10">
        <f t="shared" si="22"/>
        <v>0</v>
      </c>
      <c r="N55" s="10">
        <f t="shared" si="22"/>
        <v>0</v>
      </c>
      <c r="O55" s="10">
        <f t="shared" si="22"/>
        <v>-2882891.36</v>
      </c>
      <c r="P55" s="10">
        <f t="shared" si="15"/>
        <v>-2642891.36</v>
      </c>
    </row>
    <row r="56" spans="1:16">
      <c r="A56" s="11" t="s">
        <v>116</v>
      </c>
      <c r="B56" s="11" t="s">
        <v>117</v>
      </c>
      <c r="C56" s="12" t="s">
        <v>17</v>
      </c>
      <c r="D56" s="13" t="s">
        <v>118</v>
      </c>
      <c r="E56" s="14">
        <v>240000</v>
      </c>
      <c r="F56" s="14">
        <v>240000</v>
      </c>
      <c r="G56" s="14"/>
      <c r="H56" s="14"/>
      <c r="I56" s="14"/>
      <c r="J56" s="14"/>
      <c r="K56" s="14"/>
      <c r="L56" s="14"/>
      <c r="M56" s="14"/>
      <c r="N56" s="14"/>
      <c r="O56" s="14"/>
      <c r="P56" s="10">
        <f t="shared" si="15"/>
        <v>240000</v>
      </c>
    </row>
    <row r="57" spans="1:16" ht="25.5">
      <c r="A57" s="11">
        <v>3719800</v>
      </c>
      <c r="B57" s="11">
        <v>9800</v>
      </c>
      <c r="C57" s="12" t="s">
        <v>17</v>
      </c>
      <c r="D57" s="14" t="s">
        <v>65</v>
      </c>
      <c r="E57" s="14"/>
      <c r="F57" s="14"/>
      <c r="G57" s="14"/>
      <c r="H57" s="14"/>
      <c r="I57" s="14"/>
      <c r="J57" s="14">
        <v>-2882891.36</v>
      </c>
      <c r="K57" s="14">
        <v>-2882891.36</v>
      </c>
      <c r="L57" s="14"/>
      <c r="M57" s="14"/>
      <c r="N57" s="14"/>
      <c r="O57" s="14">
        <v>-2882891.36</v>
      </c>
      <c r="P57" s="10">
        <f t="shared" si="15"/>
        <v>-2882891.36</v>
      </c>
    </row>
    <row r="58" spans="1:16">
      <c r="A58" s="8" t="s">
        <v>22</v>
      </c>
      <c r="B58" s="8" t="s">
        <v>22</v>
      </c>
      <c r="C58" s="9" t="s">
        <v>22</v>
      </c>
      <c r="D58" s="10" t="s">
        <v>23</v>
      </c>
      <c r="E58" s="10">
        <f>E14+E18+E37+E40+E54+E50+E30+E27</f>
        <v>853928</v>
      </c>
      <c r="F58" s="10">
        <f t="shared" ref="F58:P58" si="23">F14+F18+F37+F40+F54+F50+F30+F27</f>
        <v>853928</v>
      </c>
      <c r="G58" s="10">
        <f t="shared" si="23"/>
        <v>-690000</v>
      </c>
      <c r="H58" s="10">
        <f t="shared" si="23"/>
        <v>-395000</v>
      </c>
      <c r="I58" s="10">
        <f t="shared" si="23"/>
        <v>0</v>
      </c>
      <c r="J58" s="10">
        <f t="shared" si="23"/>
        <v>26273568</v>
      </c>
      <c r="K58" s="10">
        <f t="shared" si="23"/>
        <v>24544441</v>
      </c>
      <c r="L58" s="10">
        <f t="shared" si="23"/>
        <v>1729127</v>
      </c>
      <c r="M58" s="10">
        <f t="shared" si="23"/>
        <v>0</v>
      </c>
      <c r="N58" s="10">
        <f t="shared" si="23"/>
        <v>0</v>
      </c>
      <c r="O58" s="10">
        <f t="shared" si="23"/>
        <v>24544441</v>
      </c>
      <c r="P58" s="10">
        <f t="shared" si="23"/>
        <v>27127496</v>
      </c>
    </row>
    <row r="59" spans="1:16">
      <c r="A59" s="19"/>
      <c r="B59" s="19"/>
      <c r="C59" s="20"/>
      <c r="D59" s="21"/>
      <c r="E59" s="21"/>
      <c r="F59" s="21"/>
      <c r="G59" s="36"/>
      <c r="H59" s="36"/>
      <c r="I59" s="36"/>
      <c r="J59" s="36"/>
      <c r="K59" s="36"/>
      <c r="L59" s="36"/>
      <c r="M59" s="36"/>
      <c r="N59" s="36"/>
      <c r="O59" s="36"/>
      <c r="P59" s="36"/>
    </row>
    <row r="60" spans="1:16" ht="37.5" customHeight="1">
      <c r="A60" s="41" t="s">
        <v>137</v>
      </c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</row>
    <row r="61" spans="1:16" s="22" customFormat="1" ht="45.75" customHeight="1">
      <c r="A61" s="40"/>
      <c r="B61" s="40"/>
      <c r="C61" s="40"/>
      <c r="D61" s="40"/>
      <c r="E61" s="40"/>
      <c r="F61" s="40"/>
      <c r="K61" s="37"/>
    </row>
  </sheetData>
  <mergeCells count="24">
    <mergeCell ref="A61:F61"/>
    <mergeCell ref="A60:P60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43307086614173229" right="0.19685039370078741" top="0.19685039370078741" bottom="0.19685039370078741" header="0" footer="0"/>
  <pageSetup paperSize="9" scale="60" fitToHeight="500" orientation="landscape" r:id="rId1"/>
  <rowBreaks count="1" manualBreakCount="1">
    <brk id="49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2023-11-13T08:48:11Z</cp:lastPrinted>
  <dcterms:created xsi:type="dcterms:W3CDTF">2022-11-08T08:12:38Z</dcterms:created>
  <dcterms:modified xsi:type="dcterms:W3CDTF">2023-11-16T13:09:50Z</dcterms:modified>
</cp:coreProperties>
</file>