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75" windowWidth="23250" windowHeight="12540"/>
  </bookViews>
  <sheets>
    <sheet name="Лист1" sheetId="1" r:id="rId1"/>
  </sheets>
  <definedNames>
    <definedName name="_xlnm.Print_Area" localSheetId="0">Лист1!$A$1:$P$55</definedName>
  </definedNames>
  <calcPr calcId="124519"/>
</workbook>
</file>

<file path=xl/calcChain.xml><?xml version="1.0" encoding="utf-8"?>
<calcChain xmlns="http://schemas.openxmlformats.org/spreadsheetml/2006/main">
  <c r="F47" i="1"/>
  <c r="G47"/>
  <c r="H47"/>
  <c r="I47"/>
  <c r="J47"/>
  <c r="K47"/>
  <c r="L47"/>
  <c r="M47"/>
  <c r="N47"/>
  <c r="O47"/>
  <c r="P47"/>
  <c r="E47"/>
  <c r="P48"/>
  <c r="F49"/>
  <c r="E49"/>
  <c r="G42"/>
  <c r="I42"/>
  <c r="K42"/>
  <c r="M42"/>
  <c r="O42"/>
  <c r="F43"/>
  <c r="F42" s="1"/>
  <c r="G43"/>
  <c r="H43"/>
  <c r="H42" s="1"/>
  <c r="I43"/>
  <c r="J43"/>
  <c r="J42" s="1"/>
  <c r="K43"/>
  <c r="L43"/>
  <c r="L42" s="1"/>
  <c r="M43"/>
  <c r="N43"/>
  <c r="N42" s="1"/>
  <c r="O43"/>
  <c r="P43"/>
  <c r="P42" s="1"/>
  <c r="P44"/>
  <c r="P45"/>
  <c r="E43"/>
  <c r="E42" s="1"/>
  <c r="P49"/>
  <c r="P51"/>
  <c r="P38"/>
  <c r="P39"/>
  <c r="P40"/>
  <c r="P41"/>
  <c r="G31"/>
  <c r="I31"/>
  <c r="K31"/>
  <c r="M31"/>
  <c r="O31"/>
  <c r="F32"/>
  <c r="F31" s="1"/>
  <c r="G32"/>
  <c r="H32"/>
  <c r="H31" s="1"/>
  <c r="I32"/>
  <c r="J32"/>
  <c r="J31" s="1"/>
  <c r="K32"/>
  <c r="L32"/>
  <c r="L31" s="1"/>
  <c r="M32"/>
  <c r="N32"/>
  <c r="N31" s="1"/>
  <c r="O32"/>
  <c r="E31"/>
  <c r="E32"/>
  <c r="P34"/>
  <c r="P33"/>
  <c r="P30"/>
  <c r="F15"/>
  <c r="G15"/>
  <c r="H15"/>
  <c r="I15"/>
  <c r="J15"/>
  <c r="K15"/>
  <c r="L15"/>
  <c r="M15"/>
  <c r="N15"/>
  <c r="O15"/>
  <c r="E15"/>
  <c r="P16"/>
  <c r="P50"/>
  <c r="F28"/>
  <c r="F27" s="1"/>
  <c r="G28"/>
  <c r="G27" s="1"/>
  <c r="H28"/>
  <c r="H27" s="1"/>
  <c r="I28"/>
  <c r="I27" s="1"/>
  <c r="J28"/>
  <c r="J27" s="1"/>
  <c r="K28"/>
  <c r="K27" s="1"/>
  <c r="L28"/>
  <c r="L27" s="1"/>
  <c r="M28"/>
  <c r="M27" s="1"/>
  <c r="N28"/>
  <c r="N27" s="1"/>
  <c r="O28"/>
  <c r="O27" s="1"/>
  <c r="E28"/>
  <c r="E27" s="1"/>
  <c r="P29"/>
  <c r="F25"/>
  <c r="G25"/>
  <c r="H25"/>
  <c r="I25"/>
  <c r="J25"/>
  <c r="K25"/>
  <c r="L25"/>
  <c r="M25"/>
  <c r="N25"/>
  <c r="O25"/>
  <c r="E25"/>
  <c r="P26"/>
  <c r="P25" s="1"/>
  <c r="F19"/>
  <c r="G19"/>
  <c r="H19"/>
  <c r="I19"/>
  <c r="J19"/>
  <c r="K19"/>
  <c r="L19"/>
  <c r="M19"/>
  <c r="N19"/>
  <c r="O19"/>
  <c r="E19"/>
  <c r="P28" l="1"/>
  <c r="P27" s="1"/>
  <c r="P32"/>
  <c r="P31" s="1"/>
  <c r="P19"/>
  <c r="P23"/>
  <c r="P22"/>
  <c r="P21"/>
  <c r="P20"/>
  <c r="P17"/>
  <c r="P15" s="1"/>
  <c r="P37"/>
  <c r="F36" l="1"/>
  <c r="G36"/>
  <c r="H36"/>
  <c r="I36"/>
  <c r="J36"/>
  <c r="K36"/>
  <c r="L36"/>
  <c r="M36"/>
  <c r="N36"/>
  <c r="O36"/>
  <c r="E36"/>
  <c r="G18" l="1"/>
  <c r="H18"/>
  <c r="I18"/>
  <c r="L18"/>
  <c r="M18"/>
  <c r="N18"/>
  <c r="O18"/>
  <c r="F18"/>
  <c r="J18"/>
  <c r="K18"/>
  <c r="E18"/>
  <c r="P18" l="1"/>
  <c r="I35" l="1"/>
  <c r="K35"/>
  <c r="L35"/>
  <c r="M35"/>
  <c r="N35"/>
  <c r="O35"/>
  <c r="F46"/>
  <c r="G46"/>
  <c r="G52" s="1"/>
  <c r="H46"/>
  <c r="H52" s="1"/>
  <c r="I46"/>
  <c r="I52" s="1"/>
  <c r="J46"/>
  <c r="K46"/>
  <c r="L46"/>
  <c r="L52" s="1"/>
  <c r="M46"/>
  <c r="M52" s="1"/>
  <c r="N46"/>
  <c r="N52" s="1"/>
  <c r="O46"/>
  <c r="E46"/>
  <c r="F24"/>
  <c r="G24"/>
  <c r="H24"/>
  <c r="I24"/>
  <c r="K24"/>
  <c r="L24"/>
  <c r="M24"/>
  <c r="N24"/>
  <c r="O24"/>
  <c r="E24"/>
  <c r="P36" l="1"/>
  <c r="J35"/>
  <c r="P46"/>
  <c r="J24"/>
  <c r="P24" s="1"/>
  <c r="G14" l="1"/>
  <c r="H14"/>
  <c r="J14"/>
  <c r="J52" s="1"/>
  <c r="L14"/>
  <c r="M14"/>
  <c r="N14"/>
  <c r="E14"/>
  <c r="E52" s="1"/>
  <c r="F14"/>
  <c r="F52" s="1"/>
  <c r="I14"/>
  <c r="K14"/>
  <c r="K52" s="1"/>
  <c r="O14"/>
  <c r="O52" s="1"/>
  <c r="P14" l="1"/>
  <c r="P52" s="1"/>
  <c r="G35" l="1"/>
  <c r="H35"/>
  <c r="F35" l="1"/>
  <c r="E35" l="1"/>
  <c r="P35" l="1"/>
</calcChain>
</file>

<file path=xl/sharedStrings.xml><?xml version="1.0" encoding="utf-8"?>
<sst xmlns="http://schemas.openxmlformats.org/spreadsheetml/2006/main" count="142" uniqueCount="128">
  <si>
    <t>РОЗПОДІЛ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</si>
  <si>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</si>
  <si>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</si>
  <si>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</si>
  <si>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</si>
  <si>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</si>
  <si>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</si>
  <si>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</si>
  <si>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з них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</si>
  <si>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</si>
  <si>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</si>
  <si>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</si>
  <si>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</si>
  <si>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</si>
  <si>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X</t>
  </si>
  <si>
    <t>УСЬОГО</t>
  </si>
  <si>
    <t>(код бюджету)</t>
  </si>
  <si>
    <t>видатки 
споживання</t>
  </si>
  <si>
    <t>оплата
 праці</t>
  </si>
  <si>
    <t>оплата 
праці</t>
  </si>
  <si>
    <t>1200000</t>
  </si>
  <si>
    <t>Департамент міського господарства Дрогобицької міської ради</t>
  </si>
  <si>
    <t>1210000</t>
  </si>
  <si>
    <t>від____________2024 №____</t>
  </si>
  <si>
    <t>видатків  бюджету Дрогобицької міської територіальної громади на 2024 рік</t>
  </si>
  <si>
    <t>Додаток 3</t>
  </si>
  <si>
    <t>0200000</t>
  </si>
  <si>
    <t>Виконавчий комітет Дрогобицької міської ради</t>
  </si>
  <si>
    <t>0210000</t>
  </si>
  <si>
    <t>0700000</t>
  </si>
  <si>
    <t>Відділ охорони здоров`я виконавчих органів Дрогобицької міської ради</t>
  </si>
  <si>
    <t>0710000</t>
  </si>
  <si>
    <t>1355300000</t>
  </si>
  <si>
    <t>3710000</t>
  </si>
  <si>
    <t>3700000</t>
  </si>
  <si>
    <t>Фінансове управління Дрогобицької міської ради</t>
  </si>
  <si>
    <t>0620</t>
  </si>
  <si>
    <t>0600000</t>
  </si>
  <si>
    <t>Відділ освіти виконавчих органів Дрогобицької міської ради</t>
  </si>
  <si>
    <t>0610000</t>
  </si>
  <si>
    <t>Забезпечення діяльності водопровідно-каналізаційного господарства</t>
  </si>
  <si>
    <t>0180</t>
  </si>
  <si>
    <t>0216083</t>
  </si>
  <si>
    <t>6083</t>
  </si>
  <si>
    <t>0610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</si>
  <si>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</si>
  <si>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0611010</t>
  </si>
  <si>
    <t>1010</t>
  </si>
  <si>
    <t>0910</t>
  </si>
  <si>
    <t>Надання дошкільної освіти</t>
  </si>
  <si>
    <t>0611021</t>
  </si>
  <si>
    <t>1021</t>
  </si>
  <si>
    <t>0921</t>
  </si>
  <si>
    <t>Надання загальної середньої освіти закладами загальної середньої освіти за рахунок коштів місцевого бюджету</t>
  </si>
  <si>
    <t>0990</t>
  </si>
  <si>
    <t>0611291</t>
  </si>
  <si>
    <t>1291</t>
  </si>
  <si>
    <t>0611292</t>
  </si>
  <si>
    <t>Співфінансування заходів, що реалізуються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</si>
  <si>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Реалізація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</si>
  <si>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0712010</t>
  </si>
  <si>
    <t>2010</t>
  </si>
  <si>
    <t>0731</t>
  </si>
  <si>
    <t>Багатопрофільна стаціонарна медична допомога населенню</t>
  </si>
  <si>
    <t>0800000</t>
  </si>
  <si>
    <t>Управління  соціального захисту населення Дрогобицької міської ради</t>
  </si>
  <si>
    <t>0810000</t>
  </si>
  <si>
    <t>0813033</t>
  </si>
  <si>
    <t>3033</t>
  </si>
  <si>
    <t>1070</t>
  </si>
  <si>
    <t>Компенсаційні виплати на пільговий проїзд автомобільним транспортом окремим категоріям громадян</t>
  </si>
  <si>
    <t>0813180</t>
  </si>
  <si>
    <t>3180</t>
  </si>
  <si>
    <t>1060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</si>
  <si>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</si>
  <si>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1217330</t>
  </si>
  <si>
    <t>7330</t>
  </si>
  <si>
    <t>0443</t>
  </si>
  <si>
    <t>Будівництво інших об`єктів комунальної власності</t>
  </si>
  <si>
    <t>1217640</t>
  </si>
  <si>
    <t>7640</t>
  </si>
  <si>
    <t>0470</t>
  </si>
  <si>
    <t>Заходи з енергозбереження</t>
  </si>
  <si>
    <t>1218240</t>
  </si>
  <si>
    <t>8240</t>
  </si>
  <si>
    <t>0380</t>
  </si>
  <si>
    <t>Заходи та роботи з територіальної оборони</t>
  </si>
  <si>
    <t>3719770</t>
  </si>
  <si>
    <t>9770</t>
  </si>
  <si>
    <t>Інші субвенції з місцевого бюджету</t>
  </si>
  <si>
    <t>0210160</t>
  </si>
  <si>
    <t>0160</t>
  </si>
  <si>
    <t>0111</t>
  </si>
  <si>
    <t>Керівництво і управління у відповідній сфері у містах (місті Києві), селищах, селах, територіальних громадах</t>
  </si>
  <si>
    <t>1217140</t>
  </si>
  <si>
    <t>7140</t>
  </si>
  <si>
    <t>0421</t>
  </si>
  <si>
    <t>Інші заходи у сфері сільського господарства</t>
  </si>
  <si>
    <t>1000000</t>
  </si>
  <si>
    <t>Управління культури та розвитку туризму виконавчих органів Дрогобицької міської ради</t>
  </si>
  <si>
    <t>1010000</t>
  </si>
  <si>
    <t>1014060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</si>
  <si>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</si>
  <si>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</si>
  <si>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</si>
  <si>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1014082</t>
  </si>
  <si>
    <t>4082</t>
  </si>
  <si>
    <t>0829</t>
  </si>
  <si>
    <t>Інші заходи в галузі культури і мистецтва</t>
  </si>
  <si>
    <t>3717370</t>
  </si>
  <si>
    <t>7370</t>
  </si>
  <si>
    <t>0490</t>
  </si>
  <si>
    <t>Реалізація інших заходів щодо соціально-економічного розвитку територій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</si>
  <si>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</si>
  <si>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</si>
  <si>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</si>
  <si>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3100000</t>
  </si>
  <si>
    <t>Управління майна громади Дрогобицької міської ради</t>
  </si>
  <si>
    <t>3110000</t>
  </si>
  <si>
    <t>3117130</t>
  </si>
  <si>
    <t>7130</t>
  </si>
  <si>
    <t>Здійснення заходів із землеустрою</t>
  </si>
  <si>
    <t>3117693</t>
  </si>
  <si>
    <t>7693</t>
  </si>
  <si>
    <t>Інші заходи, пов`язані з економічною діяльністю</t>
  </si>
  <si>
    <t>Начальник фінансового управління                                                                   Оксана САВРАН</t>
  </si>
  <si>
    <t>до рішення сесії</t>
  </si>
  <si>
    <t>3710160</t>
  </si>
</sst>
</file>

<file path=xl/styles.xml><?xml version="1.0" encoding="utf-8"?>
<styleSheet xmlns="http://schemas.openxmlformats.org/spreadsheetml/2006/main">
  <fonts count="10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2" fillId="2" borderId="0" xfId="0" applyFont="1" applyFill="1"/>
    <xf numFmtId="0" fontId="0" fillId="2" borderId="0" xfId="0" applyFill="1" applyAlignment="1">
      <alignment horizontal="right"/>
    </xf>
    <xf numFmtId="4" fontId="3" fillId="2" borderId="2" xfId="0" applyNumberFormat="1" applyFont="1" applyFill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vertical="center" wrapText="1"/>
    </xf>
    <xf numFmtId="0" fontId="3" fillId="2" borderId="2" xfId="0" quotePrefix="1" applyFont="1" applyFill="1" applyBorder="1" applyAlignment="1">
      <alignment horizontal="center" vertical="center" wrapText="1"/>
    </xf>
    <xf numFmtId="4" fontId="1" fillId="2" borderId="0" xfId="0" applyNumberFormat="1" applyFont="1" applyFill="1" applyBorder="1" applyAlignment="1">
      <alignment vertical="center" wrapText="1"/>
    </xf>
    <xf numFmtId="0" fontId="7" fillId="2" borderId="0" xfId="0" applyFont="1" applyFill="1"/>
    <xf numFmtId="0" fontId="3" fillId="0" borderId="0" xfId="0" applyFont="1"/>
    <xf numFmtId="0" fontId="8" fillId="2" borderId="2" xfId="0" quotePrefix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4" fontId="8" fillId="2" borderId="2" xfId="0" quotePrefix="1" applyNumberFormat="1" applyFont="1" applyFill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vertical="center" wrapText="1"/>
    </xf>
    <xf numFmtId="0" fontId="0" fillId="2" borderId="1" xfId="0" quotePrefix="1" applyFill="1" applyBorder="1" applyAlignment="1">
      <alignment horizontal="center"/>
    </xf>
    <xf numFmtId="0" fontId="3" fillId="2" borderId="2" xfId="0" applyFont="1" applyFill="1" applyBorder="1" applyAlignment="1">
      <alignment horizontal="center" vertical="center" wrapText="1"/>
    </xf>
    <xf numFmtId="0" fontId="0" fillId="2" borderId="2" xfId="0" quotePrefix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horizontal="center" vertical="center" wrapText="1"/>
    </xf>
    <xf numFmtId="4" fontId="0" fillId="2" borderId="2" xfId="0" quotePrefix="1" applyNumberFormat="1" applyFill="1" applyBorder="1" applyAlignment="1">
      <alignment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4" fontId="0" fillId="2" borderId="2" xfId="0" quotePrefix="1" applyNumberFormat="1" applyFont="1" applyFill="1" applyBorder="1" applyAlignment="1">
      <alignment horizontal="center" vertical="center" wrapText="1"/>
    </xf>
    <xf numFmtId="4" fontId="0" fillId="2" borderId="2" xfId="0" applyNumberFormat="1" applyFont="1" applyFill="1" applyBorder="1" applyAlignment="1">
      <alignment vertical="center" wrapText="1"/>
    </xf>
    <xf numFmtId="4" fontId="0" fillId="0" borderId="2" xfId="0" applyNumberFormat="1" applyFont="1" applyBorder="1" applyAlignment="1">
      <alignment vertical="center" wrapText="1"/>
    </xf>
    <xf numFmtId="4" fontId="1" fillId="2" borderId="2" xfId="0" quotePrefix="1" applyNumberFormat="1" applyFont="1" applyFill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4" fontId="9" fillId="0" borderId="0" xfId="0" applyNumberFormat="1" applyFont="1" applyAlignment="1">
      <alignment wrapText="1"/>
    </xf>
    <xf numFmtId="0" fontId="6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57"/>
  <sheetViews>
    <sheetView tabSelected="1" view="pageBreakPreview" zoomScale="89" zoomScaleSheetLayoutView="89" workbookViewId="0">
      <pane xSplit="7" ySplit="13" topLeftCell="H35" activePane="bottomRight" state="frozen"/>
      <selection pane="topRight" activeCell="H1" sqref="H1"/>
      <selection pane="bottomLeft" activeCell="A16" sqref="A16"/>
      <selection pane="bottomRight" activeCell="Q48" sqref="Q48"/>
    </sheetView>
  </sheetViews>
  <sheetFormatPr defaultRowHeight="12.75"/>
  <cols>
    <col min="1" max="1" width="12" style="1" customWidth="1"/>
    <col min="2" max="2" width="10.5703125" style="1" customWidth="1"/>
    <col min="3" max="3" width="10.85546875" style="1" customWidth="1"/>
    <col min="4" max="4" width="72.7109375" style="1" customWidth="1"/>
    <col min="5" max="5" width="13.42578125" style="1" bestFit="1" customWidth="1"/>
    <col min="6" max="6" width="13.7109375" style="1" customWidth="1"/>
    <col min="7" max="7" width="12.5703125" style="1" customWidth="1"/>
    <col min="8" max="8" width="14.85546875" style="1" customWidth="1"/>
    <col min="9" max="9" width="11.85546875" style="1" customWidth="1"/>
    <col min="10" max="11" width="13.7109375" style="1" customWidth="1"/>
    <col min="12" max="12" width="11.28515625" style="1" bestFit="1" customWidth="1"/>
    <col min="13" max="13" width="11.42578125" style="1" customWidth="1"/>
    <col min="14" max="14" width="12.140625" style="1" customWidth="1"/>
    <col min="15" max="16" width="13.7109375" style="1" customWidth="1"/>
    <col min="17" max="17" width="11.28515625" bestFit="1" customWidth="1"/>
  </cols>
  <sheetData>
    <row r="1" spans="1:16" ht="15.75">
      <c r="O1" s="11" t="s">
        <v>25</v>
      </c>
    </row>
    <row r="2" spans="1:16" ht="15.75">
      <c r="O2" s="11" t="s">
        <v>126</v>
      </c>
    </row>
    <row r="3" spans="1:16" ht="15.75">
      <c r="O3" s="11" t="s">
        <v>23</v>
      </c>
    </row>
    <row r="5" spans="1:16" ht="21">
      <c r="A5" s="37" t="s">
        <v>0</v>
      </c>
      <c r="B5" s="38"/>
      <c r="C5" s="38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</row>
    <row r="6" spans="1:16" ht="21">
      <c r="A6" s="37" t="s">
        <v>24</v>
      </c>
      <c r="B6" s="38"/>
      <c r="C6" s="38"/>
      <c r="D6" s="38"/>
      <c r="E6" s="38"/>
      <c r="F6" s="38"/>
      <c r="G6" s="38"/>
      <c r="H6" s="38"/>
      <c r="I6" s="38"/>
      <c r="J6" s="38"/>
      <c r="K6" s="38"/>
      <c r="L6" s="38"/>
      <c r="M6" s="38"/>
      <c r="N6" s="38"/>
      <c r="O6" s="38"/>
      <c r="P6" s="38"/>
    </row>
    <row r="7" spans="1:16">
      <c r="A7" s="18" t="s">
        <v>32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>
      <c r="A8" s="3" t="s">
        <v>16</v>
      </c>
      <c r="P8" s="4" t="s">
        <v>1</v>
      </c>
    </row>
    <row r="9" spans="1:16">
      <c r="A9" s="39" t="s">
        <v>2</v>
      </c>
      <c r="B9" s="39" t="s">
        <v>3</v>
      </c>
      <c r="C9" s="39" t="s">
        <v>4</v>
      </c>
      <c r="D9" s="40" t="s">
        <v>5</v>
      </c>
      <c r="E9" s="40" t="s">
        <v>6</v>
      </c>
      <c r="F9" s="40"/>
      <c r="G9" s="40"/>
      <c r="H9" s="40"/>
      <c r="I9" s="40"/>
      <c r="J9" s="40" t="s">
        <v>11</v>
      </c>
      <c r="K9" s="40"/>
      <c r="L9" s="40"/>
      <c r="M9" s="40"/>
      <c r="N9" s="40"/>
      <c r="O9" s="40"/>
      <c r="P9" s="40" t="s">
        <v>13</v>
      </c>
    </row>
    <row r="10" spans="1:16" s="12" customFormat="1">
      <c r="A10" s="40"/>
      <c r="B10" s="40"/>
      <c r="C10" s="40"/>
      <c r="D10" s="40"/>
      <c r="E10" s="41" t="s">
        <v>7</v>
      </c>
      <c r="F10" s="41" t="s">
        <v>17</v>
      </c>
      <c r="G10" s="41" t="s">
        <v>8</v>
      </c>
      <c r="H10" s="41"/>
      <c r="I10" s="41" t="s">
        <v>10</v>
      </c>
      <c r="J10" s="41" t="s">
        <v>7</v>
      </c>
      <c r="K10" s="41" t="s">
        <v>12</v>
      </c>
      <c r="L10" s="41" t="s">
        <v>17</v>
      </c>
      <c r="M10" s="41" t="s">
        <v>8</v>
      </c>
      <c r="N10" s="41"/>
      <c r="O10" s="41" t="s">
        <v>10</v>
      </c>
      <c r="P10" s="40"/>
    </row>
    <row r="11" spans="1:16" s="12" customFormat="1">
      <c r="A11" s="40"/>
      <c r="B11" s="40"/>
      <c r="C11" s="40"/>
      <c r="D11" s="40"/>
      <c r="E11" s="41"/>
      <c r="F11" s="41"/>
      <c r="G11" s="41" t="s">
        <v>18</v>
      </c>
      <c r="H11" s="41" t="s">
        <v>9</v>
      </c>
      <c r="I11" s="41"/>
      <c r="J11" s="41"/>
      <c r="K11" s="41"/>
      <c r="L11" s="41"/>
      <c r="M11" s="41" t="s">
        <v>19</v>
      </c>
      <c r="N11" s="41" t="s">
        <v>9</v>
      </c>
      <c r="O11" s="41"/>
      <c r="P11" s="40"/>
    </row>
    <row r="12" spans="1:16" s="12" customFormat="1" ht="44.25" customHeight="1">
      <c r="A12" s="40"/>
      <c r="B12" s="40"/>
      <c r="C12" s="40"/>
      <c r="D12" s="40"/>
      <c r="E12" s="41"/>
      <c r="F12" s="41"/>
      <c r="G12" s="41"/>
      <c r="H12" s="41"/>
      <c r="I12" s="41"/>
      <c r="J12" s="41"/>
      <c r="K12" s="41"/>
      <c r="L12" s="41"/>
      <c r="M12" s="41"/>
      <c r="N12" s="41"/>
      <c r="O12" s="41"/>
      <c r="P12" s="40"/>
    </row>
    <row r="13" spans="1:16" s="12" customFormat="1">
      <c r="A13" s="19">
        <v>1</v>
      </c>
      <c r="B13" s="19">
        <v>2</v>
      </c>
      <c r="C13" s="19">
        <v>3</v>
      </c>
      <c r="D13" s="19">
        <v>4</v>
      </c>
      <c r="E13" s="19">
        <v>5</v>
      </c>
      <c r="F13" s="19">
        <v>6</v>
      </c>
      <c r="G13" s="19">
        <v>7</v>
      </c>
      <c r="H13" s="19">
        <v>8</v>
      </c>
      <c r="I13" s="19">
        <v>9</v>
      </c>
      <c r="J13" s="19">
        <v>10</v>
      </c>
      <c r="K13" s="19">
        <v>11</v>
      </c>
      <c r="L13" s="19">
        <v>12</v>
      </c>
      <c r="M13" s="19">
        <v>13</v>
      </c>
      <c r="N13" s="19">
        <v>14</v>
      </c>
      <c r="O13" s="19">
        <v>15</v>
      </c>
      <c r="P13" s="19">
        <v>16</v>
      </c>
    </row>
    <row r="14" spans="1:16" s="12" customFormat="1">
      <c r="A14" s="13" t="s">
        <v>26</v>
      </c>
      <c r="B14" s="14"/>
      <c r="C14" s="15"/>
      <c r="D14" s="16" t="s">
        <v>27</v>
      </c>
      <c r="E14" s="17">
        <f>E15</f>
        <v>295000</v>
      </c>
      <c r="F14" s="17">
        <f t="shared" ref="F14:O14" si="0">F15</f>
        <v>295000</v>
      </c>
      <c r="G14" s="17">
        <f t="shared" si="0"/>
        <v>0</v>
      </c>
      <c r="H14" s="17">
        <f t="shared" si="0"/>
        <v>0</v>
      </c>
      <c r="I14" s="17">
        <f t="shared" si="0"/>
        <v>0</v>
      </c>
      <c r="J14" s="17">
        <f t="shared" si="0"/>
        <v>45000</v>
      </c>
      <c r="K14" s="17">
        <f t="shared" si="0"/>
        <v>45000</v>
      </c>
      <c r="L14" s="17">
        <f t="shared" si="0"/>
        <v>0</v>
      </c>
      <c r="M14" s="17">
        <f t="shared" si="0"/>
        <v>0</v>
      </c>
      <c r="N14" s="17">
        <f t="shared" si="0"/>
        <v>0</v>
      </c>
      <c r="O14" s="17">
        <f t="shared" si="0"/>
        <v>45000</v>
      </c>
      <c r="P14" s="17">
        <f t="shared" ref="P14:P24" si="1">E14+J14</f>
        <v>340000</v>
      </c>
    </row>
    <row r="15" spans="1:16" s="12" customFormat="1">
      <c r="A15" s="13" t="s">
        <v>28</v>
      </c>
      <c r="B15" s="14"/>
      <c r="C15" s="15"/>
      <c r="D15" s="17"/>
      <c r="E15" s="17">
        <f>SUM(E16:E17)</f>
        <v>295000</v>
      </c>
      <c r="F15" s="17">
        <f t="shared" ref="F15:P15" si="2">SUM(F16:F17)</f>
        <v>295000</v>
      </c>
      <c r="G15" s="17">
        <f t="shared" si="2"/>
        <v>0</v>
      </c>
      <c r="H15" s="17">
        <f t="shared" si="2"/>
        <v>0</v>
      </c>
      <c r="I15" s="17">
        <f t="shared" si="2"/>
        <v>0</v>
      </c>
      <c r="J15" s="17">
        <f t="shared" si="2"/>
        <v>45000</v>
      </c>
      <c r="K15" s="17">
        <f t="shared" si="2"/>
        <v>45000</v>
      </c>
      <c r="L15" s="17">
        <f t="shared" si="2"/>
        <v>0</v>
      </c>
      <c r="M15" s="17">
        <f t="shared" si="2"/>
        <v>0</v>
      </c>
      <c r="N15" s="17">
        <f t="shared" si="2"/>
        <v>0</v>
      </c>
      <c r="O15" s="17">
        <f t="shared" si="2"/>
        <v>45000</v>
      </c>
      <c r="P15" s="17">
        <f t="shared" si="2"/>
        <v>340000</v>
      </c>
    </row>
    <row r="16" spans="1:16" s="12" customFormat="1" ht="25.5">
      <c r="A16" s="20" t="s">
        <v>90</v>
      </c>
      <c r="B16" s="20" t="s">
        <v>91</v>
      </c>
      <c r="C16" s="21" t="s">
        <v>92</v>
      </c>
      <c r="D16" s="22" t="s">
        <v>93</v>
      </c>
      <c r="E16" s="5">
        <v>295000</v>
      </c>
      <c r="F16" s="5">
        <v>295000</v>
      </c>
      <c r="G16" s="32">
        <v>0</v>
      </c>
      <c r="H16" s="33">
        <v>0</v>
      </c>
      <c r="I16" s="33">
        <v>0</v>
      </c>
      <c r="J16" s="5">
        <v>-295000</v>
      </c>
      <c r="K16" s="5">
        <v>-295000</v>
      </c>
      <c r="L16" s="32">
        <v>0</v>
      </c>
      <c r="M16" s="32">
        <v>0</v>
      </c>
      <c r="N16" s="32">
        <v>0</v>
      </c>
      <c r="O16" s="5">
        <v>-295000</v>
      </c>
      <c r="P16" s="29">
        <f t="shared" si="1"/>
        <v>0</v>
      </c>
    </row>
    <row r="17" spans="1:16" ht="38.25">
      <c r="A17" s="20" t="s">
        <v>42</v>
      </c>
      <c r="B17" s="20" t="s">
        <v>43</v>
      </c>
      <c r="C17" s="21" t="s">
        <v>44</v>
      </c>
      <c r="D17" s="22" t="s">
        <v>45</v>
      </c>
      <c r="E17" s="32">
        <v>0</v>
      </c>
      <c r="F17" s="32">
        <v>0</v>
      </c>
      <c r="G17" s="32">
        <v>0</v>
      </c>
      <c r="H17" s="33">
        <v>0</v>
      </c>
      <c r="I17" s="33">
        <v>0</v>
      </c>
      <c r="J17" s="32">
        <v>340000</v>
      </c>
      <c r="K17" s="32">
        <v>340000</v>
      </c>
      <c r="L17" s="32">
        <v>0</v>
      </c>
      <c r="M17" s="32">
        <v>0</v>
      </c>
      <c r="N17" s="32">
        <v>0</v>
      </c>
      <c r="O17" s="32">
        <v>340000</v>
      </c>
      <c r="P17" s="29">
        <f t="shared" si="1"/>
        <v>340000</v>
      </c>
    </row>
    <row r="18" spans="1:16" s="12" customFormat="1">
      <c r="A18" s="13" t="s">
        <v>37</v>
      </c>
      <c r="B18" s="20"/>
      <c r="C18" s="21"/>
      <c r="D18" s="16" t="s">
        <v>38</v>
      </c>
      <c r="E18" s="17">
        <f>E19</f>
        <v>-438800</v>
      </c>
      <c r="F18" s="17">
        <f t="shared" ref="F18:O18" si="3">F19</f>
        <v>-438800</v>
      </c>
      <c r="G18" s="17">
        <f t="shared" si="3"/>
        <v>-3280000</v>
      </c>
      <c r="H18" s="17">
        <f t="shared" si="3"/>
        <v>0</v>
      </c>
      <c r="I18" s="17">
        <f t="shared" si="3"/>
        <v>0</v>
      </c>
      <c r="J18" s="17">
        <f t="shared" si="3"/>
        <v>4387749</v>
      </c>
      <c r="K18" s="17">
        <f t="shared" si="3"/>
        <v>438800</v>
      </c>
      <c r="L18" s="17">
        <f t="shared" si="3"/>
        <v>0</v>
      </c>
      <c r="M18" s="17">
        <f t="shared" si="3"/>
        <v>0</v>
      </c>
      <c r="N18" s="17">
        <f t="shared" si="3"/>
        <v>0</v>
      </c>
      <c r="O18" s="17">
        <f t="shared" si="3"/>
        <v>4387749</v>
      </c>
      <c r="P18" s="27">
        <f t="shared" si="1"/>
        <v>3948949</v>
      </c>
    </row>
    <row r="19" spans="1:16" s="12" customFormat="1">
      <c r="A19" s="13" t="s">
        <v>39</v>
      </c>
      <c r="B19" s="20"/>
      <c r="C19" s="21"/>
      <c r="D19" s="22"/>
      <c r="E19" s="17">
        <f>SUM(E20:E23)</f>
        <v>-438800</v>
      </c>
      <c r="F19" s="17">
        <f t="shared" ref="F19:O19" si="4">SUM(F20:F23)</f>
        <v>-438800</v>
      </c>
      <c r="G19" s="17">
        <f t="shared" si="4"/>
        <v>-3280000</v>
      </c>
      <c r="H19" s="17">
        <f t="shared" si="4"/>
        <v>0</v>
      </c>
      <c r="I19" s="17">
        <f t="shared" si="4"/>
        <v>0</v>
      </c>
      <c r="J19" s="17">
        <f t="shared" si="4"/>
        <v>4387749</v>
      </c>
      <c r="K19" s="17">
        <f t="shared" si="4"/>
        <v>438800</v>
      </c>
      <c r="L19" s="17">
        <f t="shared" si="4"/>
        <v>0</v>
      </c>
      <c r="M19" s="17">
        <f t="shared" si="4"/>
        <v>0</v>
      </c>
      <c r="N19" s="17">
        <f t="shared" si="4"/>
        <v>0</v>
      </c>
      <c r="O19" s="17">
        <f t="shared" si="4"/>
        <v>4387749</v>
      </c>
      <c r="P19" s="27">
        <f t="shared" si="1"/>
        <v>3948949</v>
      </c>
    </row>
    <row r="20" spans="1:16">
      <c r="A20" s="20" t="s">
        <v>46</v>
      </c>
      <c r="B20" s="20" t="s">
        <v>47</v>
      </c>
      <c r="C20" s="21" t="s">
        <v>48</v>
      </c>
      <c r="D20" s="22" t="s">
        <v>49</v>
      </c>
      <c r="E20" s="29">
        <v>0</v>
      </c>
      <c r="F20" s="29">
        <v>0</v>
      </c>
      <c r="G20" s="29">
        <v>-2920000</v>
      </c>
      <c r="H20" s="29">
        <v>0</v>
      </c>
      <c r="I20" s="29">
        <v>0</v>
      </c>
      <c r="J20" s="29">
        <v>0</v>
      </c>
      <c r="K20" s="29">
        <v>0</v>
      </c>
      <c r="L20" s="29">
        <v>0</v>
      </c>
      <c r="M20" s="29">
        <v>0</v>
      </c>
      <c r="N20" s="29">
        <v>0</v>
      </c>
      <c r="O20" s="29">
        <v>0</v>
      </c>
      <c r="P20" s="29">
        <f t="shared" ref="P20:P23" si="5">E20+J20</f>
        <v>0</v>
      </c>
    </row>
    <row r="21" spans="1:16" ht="25.5">
      <c r="A21" s="20" t="s">
        <v>50</v>
      </c>
      <c r="B21" s="20" t="s">
        <v>51</v>
      </c>
      <c r="C21" s="21" t="s">
        <v>52</v>
      </c>
      <c r="D21" s="22" t="s">
        <v>53</v>
      </c>
      <c r="E21" s="29">
        <v>-438800</v>
      </c>
      <c r="F21" s="29">
        <v>-438800</v>
      </c>
      <c r="G21" s="29">
        <v>-360000</v>
      </c>
      <c r="H21" s="29">
        <v>0</v>
      </c>
      <c r="I21" s="29">
        <v>0</v>
      </c>
      <c r="J21" s="29">
        <v>0</v>
      </c>
      <c r="K21" s="29">
        <v>0</v>
      </c>
      <c r="L21" s="29">
        <v>0</v>
      </c>
      <c r="M21" s="29">
        <v>0</v>
      </c>
      <c r="N21" s="29">
        <v>0</v>
      </c>
      <c r="O21" s="29">
        <v>0</v>
      </c>
      <c r="P21" s="29">
        <f t="shared" si="5"/>
        <v>-438800</v>
      </c>
    </row>
    <row r="22" spans="1:16" ht="51">
      <c r="A22" s="20" t="s">
        <v>55</v>
      </c>
      <c r="B22" s="20" t="s">
        <v>56</v>
      </c>
      <c r="C22" s="21" t="s">
        <v>54</v>
      </c>
      <c r="D22" s="29" t="s">
        <v>58</v>
      </c>
      <c r="E22" s="29">
        <v>0</v>
      </c>
      <c r="F22" s="29">
        <v>0</v>
      </c>
      <c r="G22" s="29">
        <v>0</v>
      </c>
      <c r="H22" s="29">
        <v>0</v>
      </c>
      <c r="I22" s="29">
        <v>0</v>
      </c>
      <c r="J22" s="29">
        <v>438800</v>
      </c>
      <c r="K22" s="29">
        <v>438800</v>
      </c>
      <c r="L22" s="29">
        <v>0</v>
      </c>
      <c r="M22" s="29">
        <v>0</v>
      </c>
      <c r="N22" s="29">
        <v>0</v>
      </c>
      <c r="O22" s="29">
        <v>438800</v>
      </c>
      <c r="P22" s="29">
        <f t="shared" si="5"/>
        <v>438800</v>
      </c>
    </row>
    <row r="23" spans="1:16" ht="51">
      <c r="A23" s="20" t="s">
        <v>57</v>
      </c>
      <c r="B23" s="20">
        <v>1292</v>
      </c>
      <c r="C23" s="21" t="s">
        <v>54</v>
      </c>
      <c r="D23" s="29" t="s">
        <v>59</v>
      </c>
      <c r="E23" s="29">
        <v>0</v>
      </c>
      <c r="F23" s="29">
        <v>0</v>
      </c>
      <c r="G23" s="29">
        <v>0</v>
      </c>
      <c r="H23" s="29">
        <v>0</v>
      </c>
      <c r="I23" s="29">
        <v>0</v>
      </c>
      <c r="J23" s="29">
        <v>3948949</v>
      </c>
      <c r="K23" s="29">
        <v>0</v>
      </c>
      <c r="L23" s="29">
        <v>0</v>
      </c>
      <c r="M23" s="29">
        <v>0</v>
      </c>
      <c r="N23" s="29">
        <v>0</v>
      </c>
      <c r="O23" s="29">
        <v>3948949</v>
      </c>
      <c r="P23" s="29">
        <f t="shared" si="5"/>
        <v>3948949</v>
      </c>
    </row>
    <row r="24" spans="1:16" s="12" customFormat="1">
      <c r="A24" s="13" t="s">
        <v>29</v>
      </c>
      <c r="B24" s="14"/>
      <c r="C24" s="15"/>
      <c r="D24" s="16" t="s">
        <v>30</v>
      </c>
      <c r="E24" s="17">
        <f>E25</f>
        <v>3200000</v>
      </c>
      <c r="F24" s="17">
        <f t="shared" ref="F24:P25" si="6">F25</f>
        <v>3200000</v>
      </c>
      <c r="G24" s="17">
        <f t="shared" si="6"/>
        <v>0</v>
      </c>
      <c r="H24" s="17">
        <f t="shared" si="6"/>
        <v>0</v>
      </c>
      <c r="I24" s="17">
        <f t="shared" si="6"/>
        <v>0</v>
      </c>
      <c r="J24" s="17">
        <f t="shared" si="6"/>
        <v>0</v>
      </c>
      <c r="K24" s="17">
        <f t="shared" si="6"/>
        <v>0</v>
      </c>
      <c r="L24" s="17">
        <f t="shared" si="6"/>
        <v>0</v>
      </c>
      <c r="M24" s="17">
        <f t="shared" si="6"/>
        <v>0</v>
      </c>
      <c r="N24" s="17">
        <f t="shared" si="6"/>
        <v>0</v>
      </c>
      <c r="O24" s="17">
        <f t="shared" si="6"/>
        <v>0</v>
      </c>
      <c r="P24" s="17">
        <f t="shared" si="1"/>
        <v>3200000</v>
      </c>
    </row>
    <row r="25" spans="1:16" s="12" customFormat="1">
      <c r="A25" s="13" t="s">
        <v>31</v>
      </c>
      <c r="B25" s="14"/>
      <c r="C25" s="15"/>
      <c r="D25" s="17"/>
      <c r="E25" s="17">
        <f>E26</f>
        <v>3200000</v>
      </c>
      <c r="F25" s="17">
        <f t="shared" si="6"/>
        <v>3200000</v>
      </c>
      <c r="G25" s="17">
        <f t="shared" si="6"/>
        <v>0</v>
      </c>
      <c r="H25" s="17">
        <f t="shared" si="6"/>
        <v>0</v>
      </c>
      <c r="I25" s="17">
        <f t="shared" si="6"/>
        <v>0</v>
      </c>
      <c r="J25" s="17">
        <f t="shared" si="6"/>
        <v>0</v>
      </c>
      <c r="K25" s="17">
        <f t="shared" si="6"/>
        <v>0</v>
      </c>
      <c r="L25" s="17">
        <f t="shared" si="6"/>
        <v>0</v>
      </c>
      <c r="M25" s="17">
        <f t="shared" si="6"/>
        <v>0</v>
      </c>
      <c r="N25" s="17">
        <f t="shared" si="6"/>
        <v>0</v>
      </c>
      <c r="O25" s="17">
        <f t="shared" si="6"/>
        <v>0</v>
      </c>
      <c r="P25" s="17">
        <f t="shared" si="6"/>
        <v>3200000</v>
      </c>
    </row>
    <row r="26" spans="1:16">
      <c r="A26" s="20" t="s">
        <v>60</v>
      </c>
      <c r="B26" s="20" t="s">
        <v>61</v>
      </c>
      <c r="C26" s="21" t="s">
        <v>62</v>
      </c>
      <c r="D26" s="22" t="s">
        <v>63</v>
      </c>
      <c r="E26" s="29">
        <v>3200000</v>
      </c>
      <c r="F26" s="29">
        <v>3200000</v>
      </c>
      <c r="G26" s="29">
        <v>0</v>
      </c>
      <c r="H26" s="30">
        <v>0</v>
      </c>
      <c r="I26" s="30">
        <v>0</v>
      </c>
      <c r="J26" s="29"/>
      <c r="K26" s="29"/>
      <c r="L26" s="29">
        <v>0</v>
      </c>
      <c r="M26" s="29">
        <v>0</v>
      </c>
      <c r="N26" s="29">
        <v>0</v>
      </c>
      <c r="O26" s="29"/>
      <c r="P26" s="29">
        <f t="shared" ref="P26:P34" si="7">E26+J26</f>
        <v>3200000</v>
      </c>
    </row>
    <row r="27" spans="1:16">
      <c r="A27" s="23" t="s">
        <v>64</v>
      </c>
      <c r="B27" s="24"/>
      <c r="C27" s="25"/>
      <c r="D27" s="34" t="s">
        <v>65</v>
      </c>
      <c r="E27" s="27">
        <f>E28</f>
        <v>880000</v>
      </c>
      <c r="F27" s="27">
        <f t="shared" ref="F27:P27" si="8">F28</f>
        <v>880000</v>
      </c>
      <c r="G27" s="27">
        <f t="shared" si="8"/>
        <v>0</v>
      </c>
      <c r="H27" s="27">
        <f t="shared" si="8"/>
        <v>0</v>
      </c>
      <c r="I27" s="27">
        <f t="shared" si="8"/>
        <v>0</v>
      </c>
      <c r="J27" s="27">
        <f t="shared" si="8"/>
        <v>0</v>
      </c>
      <c r="K27" s="27">
        <f t="shared" si="8"/>
        <v>0</v>
      </c>
      <c r="L27" s="27">
        <f t="shared" si="8"/>
        <v>0</v>
      </c>
      <c r="M27" s="27">
        <f t="shared" si="8"/>
        <v>0</v>
      </c>
      <c r="N27" s="27">
        <f t="shared" si="8"/>
        <v>0</v>
      </c>
      <c r="O27" s="27">
        <f t="shared" si="8"/>
        <v>0</v>
      </c>
      <c r="P27" s="27">
        <f t="shared" si="8"/>
        <v>880000</v>
      </c>
    </row>
    <row r="28" spans="1:16">
      <c r="A28" s="23" t="s">
        <v>66</v>
      </c>
      <c r="B28" s="24"/>
      <c r="C28" s="25"/>
      <c r="D28" s="27"/>
      <c r="E28" s="27">
        <f t="shared" ref="E28:P28" si="9">SUM(E29:E30)</f>
        <v>880000</v>
      </c>
      <c r="F28" s="27">
        <f t="shared" si="9"/>
        <v>880000</v>
      </c>
      <c r="G28" s="27">
        <f t="shared" si="9"/>
        <v>0</v>
      </c>
      <c r="H28" s="27">
        <f t="shared" si="9"/>
        <v>0</v>
      </c>
      <c r="I28" s="27">
        <f t="shared" si="9"/>
        <v>0</v>
      </c>
      <c r="J28" s="27">
        <f t="shared" si="9"/>
        <v>0</v>
      </c>
      <c r="K28" s="27">
        <f t="shared" si="9"/>
        <v>0</v>
      </c>
      <c r="L28" s="27">
        <f t="shared" si="9"/>
        <v>0</v>
      </c>
      <c r="M28" s="27">
        <f t="shared" si="9"/>
        <v>0</v>
      </c>
      <c r="N28" s="27">
        <f t="shared" si="9"/>
        <v>0</v>
      </c>
      <c r="O28" s="27">
        <f t="shared" si="9"/>
        <v>0</v>
      </c>
      <c r="P28" s="27">
        <f t="shared" si="9"/>
        <v>880000</v>
      </c>
    </row>
    <row r="29" spans="1:16" ht="25.5">
      <c r="A29" s="20" t="s">
        <v>67</v>
      </c>
      <c r="B29" s="20" t="s">
        <v>68</v>
      </c>
      <c r="C29" s="21" t="s">
        <v>69</v>
      </c>
      <c r="D29" s="22" t="s">
        <v>70</v>
      </c>
      <c r="E29" s="29">
        <v>500000</v>
      </c>
      <c r="F29" s="29">
        <v>500000</v>
      </c>
      <c r="G29" s="29">
        <v>0</v>
      </c>
      <c r="H29" s="30">
        <v>0</v>
      </c>
      <c r="I29" s="30">
        <v>0</v>
      </c>
      <c r="J29" s="29">
        <v>0</v>
      </c>
      <c r="K29" s="29">
        <v>0</v>
      </c>
      <c r="L29" s="29">
        <v>0</v>
      </c>
      <c r="M29" s="29">
        <v>0</v>
      </c>
      <c r="N29" s="29">
        <v>0</v>
      </c>
      <c r="O29" s="29">
        <v>0</v>
      </c>
      <c r="P29" s="29">
        <f t="shared" si="7"/>
        <v>500000</v>
      </c>
    </row>
    <row r="30" spans="1:16" ht="38.25">
      <c r="A30" s="20" t="s">
        <v>71</v>
      </c>
      <c r="B30" s="20" t="s">
        <v>72</v>
      </c>
      <c r="C30" s="21" t="s">
        <v>73</v>
      </c>
      <c r="D30" s="22" t="s">
        <v>74</v>
      </c>
      <c r="E30" s="29">
        <v>380000</v>
      </c>
      <c r="F30" s="29">
        <v>380000</v>
      </c>
      <c r="G30" s="29">
        <v>0</v>
      </c>
      <c r="H30" s="30">
        <v>0</v>
      </c>
      <c r="I30" s="30">
        <v>0</v>
      </c>
      <c r="J30" s="29">
        <v>0</v>
      </c>
      <c r="K30" s="29">
        <v>0</v>
      </c>
      <c r="L30" s="29">
        <v>0</v>
      </c>
      <c r="M30" s="29">
        <v>0</v>
      </c>
      <c r="N30" s="29">
        <v>0</v>
      </c>
      <c r="O30" s="29">
        <v>0</v>
      </c>
      <c r="P30" s="29">
        <f t="shared" si="7"/>
        <v>380000</v>
      </c>
    </row>
    <row r="31" spans="1:16" ht="25.5">
      <c r="A31" s="23" t="s">
        <v>98</v>
      </c>
      <c r="B31" s="24"/>
      <c r="C31" s="25"/>
      <c r="D31" s="34" t="s">
        <v>99</v>
      </c>
      <c r="E31" s="27">
        <f>E32</f>
        <v>-57000</v>
      </c>
      <c r="F31" s="27">
        <f t="shared" ref="F31:P31" si="10">F32</f>
        <v>-57000</v>
      </c>
      <c r="G31" s="27">
        <f t="shared" si="10"/>
        <v>0</v>
      </c>
      <c r="H31" s="27">
        <f t="shared" si="10"/>
        <v>0</v>
      </c>
      <c r="I31" s="27">
        <f t="shared" si="10"/>
        <v>0</v>
      </c>
      <c r="J31" s="27">
        <f t="shared" si="10"/>
        <v>57000</v>
      </c>
      <c r="K31" s="27">
        <f t="shared" si="10"/>
        <v>57000</v>
      </c>
      <c r="L31" s="27">
        <f t="shared" si="10"/>
        <v>0</v>
      </c>
      <c r="M31" s="27">
        <f t="shared" si="10"/>
        <v>0</v>
      </c>
      <c r="N31" s="27">
        <f t="shared" si="10"/>
        <v>0</v>
      </c>
      <c r="O31" s="27">
        <f t="shared" si="10"/>
        <v>57000</v>
      </c>
      <c r="P31" s="27">
        <f t="shared" si="10"/>
        <v>0</v>
      </c>
    </row>
    <row r="32" spans="1:16">
      <c r="A32" s="23" t="s">
        <v>100</v>
      </c>
      <c r="B32" s="24"/>
      <c r="C32" s="25"/>
      <c r="D32" s="27"/>
      <c r="E32" s="27">
        <f>SUM(E33:E34)</f>
        <v>-57000</v>
      </c>
      <c r="F32" s="27">
        <f t="shared" ref="F32:P32" si="11">SUM(F33:F34)</f>
        <v>-57000</v>
      </c>
      <c r="G32" s="27">
        <f t="shared" si="11"/>
        <v>0</v>
      </c>
      <c r="H32" s="27">
        <f t="shared" si="11"/>
        <v>0</v>
      </c>
      <c r="I32" s="27">
        <f t="shared" si="11"/>
        <v>0</v>
      </c>
      <c r="J32" s="27">
        <f t="shared" si="11"/>
        <v>57000</v>
      </c>
      <c r="K32" s="27">
        <f t="shared" si="11"/>
        <v>57000</v>
      </c>
      <c r="L32" s="27">
        <f t="shared" si="11"/>
        <v>0</v>
      </c>
      <c r="M32" s="27">
        <f t="shared" si="11"/>
        <v>0</v>
      </c>
      <c r="N32" s="27">
        <f t="shared" si="11"/>
        <v>0</v>
      </c>
      <c r="O32" s="27">
        <f t="shared" si="11"/>
        <v>57000</v>
      </c>
      <c r="P32" s="27">
        <f t="shared" si="11"/>
        <v>0</v>
      </c>
    </row>
    <row r="33" spans="1:16" ht="25.5">
      <c r="A33" s="20" t="s">
        <v>101</v>
      </c>
      <c r="B33" s="20" t="s">
        <v>102</v>
      </c>
      <c r="C33" s="21" t="s">
        <v>103</v>
      </c>
      <c r="D33" s="22" t="s">
        <v>104</v>
      </c>
      <c r="E33" s="29">
        <v>49400</v>
      </c>
      <c r="F33" s="29">
        <v>49400</v>
      </c>
      <c r="G33" s="29">
        <v>0</v>
      </c>
      <c r="H33" s="30">
        <v>0</v>
      </c>
      <c r="I33" s="30">
        <v>0</v>
      </c>
      <c r="J33" s="29">
        <v>57000</v>
      </c>
      <c r="K33" s="29">
        <v>57000</v>
      </c>
      <c r="L33" s="29">
        <v>0</v>
      </c>
      <c r="M33" s="29">
        <v>0</v>
      </c>
      <c r="N33" s="29">
        <v>0</v>
      </c>
      <c r="O33" s="29">
        <v>57000</v>
      </c>
      <c r="P33" s="29">
        <f t="shared" si="7"/>
        <v>106400</v>
      </c>
    </row>
    <row r="34" spans="1:16">
      <c r="A34" s="20" t="s">
        <v>105</v>
      </c>
      <c r="B34" s="20" t="s">
        <v>106</v>
      </c>
      <c r="C34" s="21" t="s">
        <v>107</v>
      </c>
      <c r="D34" s="22" t="s">
        <v>108</v>
      </c>
      <c r="E34" s="29">
        <v>-106400</v>
      </c>
      <c r="F34" s="29">
        <v>-106400</v>
      </c>
      <c r="G34" s="29">
        <v>0</v>
      </c>
      <c r="H34" s="30">
        <v>0</v>
      </c>
      <c r="I34" s="30">
        <v>0</v>
      </c>
      <c r="J34" s="29">
        <v>0</v>
      </c>
      <c r="K34" s="29">
        <v>0</v>
      </c>
      <c r="L34" s="29">
        <v>0</v>
      </c>
      <c r="M34" s="29">
        <v>0</v>
      </c>
      <c r="N34" s="29">
        <v>0</v>
      </c>
      <c r="O34" s="29">
        <v>0</v>
      </c>
      <c r="P34" s="29">
        <f t="shared" si="7"/>
        <v>-106400</v>
      </c>
    </row>
    <row r="35" spans="1:16" s="12" customFormat="1">
      <c r="A35" s="13" t="s">
        <v>20</v>
      </c>
      <c r="B35" s="14"/>
      <c r="C35" s="15"/>
      <c r="D35" s="16" t="s">
        <v>21</v>
      </c>
      <c r="E35" s="17">
        <f>E36</f>
        <v>2200000</v>
      </c>
      <c r="F35" s="17">
        <f t="shared" ref="F35:O35" si="12">F36</f>
        <v>2200000</v>
      </c>
      <c r="G35" s="17">
        <f t="shared" si="12"/>
        <v>0</v>
      </c>
      <c r="H35" s="17">
        <f t="shared" si="12"/>
        <v>0</v>
      </c>
      <c r="I35" s="17">
        <f t="shared" si="12"/>
        <v>0</v>
      </c>
      <c r="J35" s="17">
        <f t="shared" si="12"/>
        <v>1410000</v>
      </c>
      <c r="K35" s="17">
        <f t="shared" si="12"/>
        <v>1410000</v>
      </c>
      <c r="L35" s="17">
        <f t="shared" si="12"/>
        <v>0</v>
      </c>
      <c r="M35" s="17">
        <f t="shared" si="12"/>
        <v>0</v>
      </c>
      <c r="N35" s="17">
        <f t="shared" si="12"/>
        <v>0</v>
      </c>
      <c r="O35" s="17">
        <f t="shared" si="12"/>
        <v>1410000</v>
      </c>
      <c r="P35" s="17">
        <f t="shared" ref="P35" si="13">J35+E35</f>
        <v>3610000</v>
      </c>
    </row>
    <row r="36" spans="1:16" s="12" customFormat="1">
      <c r="A36" s="13" t="s">
        <v>22</v>
      </c>
      <c r="B36" s="14"/>
      <c r="C36" s="15"/>
      <c r="D36" s="17"/>
      <c r="E36" s="17">
        <f t="shared" ref="E36:P36" si="14">SUM(E37:E41)</f>
        <v>2200000</v>
      </c>
      <c r="F36" s="17">
        <f t="shared" si="14"/>
        <v>2200000</v>
      </c>
      <c r="G36" s="17">
        <f t="shared" si="14"/>
        <v>0</v>
      </c>
      <c r="H36" s="17">
        <f t="shared" si="14"/>
        <v>0</v>
      </c>
      <c r="I36" s="17">
        <f t="shared" si="14"/>
        <v>0</v>
      </c>
      <c r="J36" s="17">
        <f t="shared" si="14"/>
        <v>1410000</v>
      </c>
      <c r="K36" s="17">
        <f t="shared" si="14"/>
        <v>1410000</v>
      </c>
      <c r="L36" s="17">
        <f t="shared" si="14"/>
        <v>0</v>
      </c>
      <c r="M36" s="17">
        <f t="shared" si="14"/>
        <v>0</v>
      </c>
      <c r="N36" s="17">
        <f t="shared" si="14"/>
        <v>0</v>
      </c>
      <c r="O36" s="17">
        <f t="shared" si="14"/>
        <v>1410000</v>
      </c>
      <c r="P36" s="17">
        <f t="shared" si="14"/>
        <v>3610000</v>
      </c>
    </row>
    <row r="37" spans="1:16" s="12" customFormat="1">
      <c r="A37" s="9">
        <v>1216013</v>
      </c>
      <c r="B37" s="28">
        <v>6013</v>
      </c>
      <c r="C37" s="31" t="s">
        <v>36</v>
      </c>
      <c r="D37" s="5" t="s">
        <v>40</v>
      </c>
      <c r="E37" s="5">
        <v>2500000</v>
      </c>
      <c r="F37" s="5">
        <v>2500000</v>
      </c>
      <c r="G37" s="5">
        <v>0</v>
      </c>
      <c r="H37" s="5">
        <v>0</v>
      </c>
      <c r="I37" s="5">
        <v>0</v>
      </c>
      <c r="J37" s="5">
        <v>0</v>
      </c>
      <c r="K37" s="5">
        <v>0</v>
      </c>
      <c r="L37" s="5">
        <v>0</v>
      </c>
      <c r="M37" s="5">
        <v>0</v>
      </c>
      <c r="N37" s="5">
        <v>0</v>
      </c>
      <c r="O37" s="5">
        <v>0</v>
      </c>
      <c r="P37" s="5">
        <f>K37+E37</f>
        <v>2500000</v>
      </c>
    </row>
    <row r="38" spans="1:16" s="12" customFormat="1">
      <c r="A38" s="20" t="s">
        <v>94</v>
      </c>
      <c r="B38" s="20" t="s">
        <v>95</v>
      </c>
      <c r="C38" s="21" t="s">
        <v>96</v>
      </c>
      <c r="D38" s="22" t="s">
        <v>97</v>
      </c>
      <c r="E38" s="5">
        <v>700000</v>
      </c>
      <c r="F38" s="5">
        <v>700000</v>
      </c>
      <c r="G38" s="5">
        <v>0</v>
      </c>
      <c r="H38" s="5">
        <v>0</v>
      </c>
      <c r="I38" s="5">
        <v>0</v>
      </c>
      <c r="J38" s="5">
        <v>0</v>
      </c>
      <c r="K38" s="5">
        <v>0</v>
      </c>
      <c r="L38" s="5">
        <v>0</v>
      </c>
      <c r="M38" s="5">
        <v>0</v>
      </c>
      <c r="N38" s="5">
        <v>0</v>
      </c>
      <c r="O38" s="5">
        <v>0</v>
      </c>
      <c r="P38" s="5">
        <f t="shared" ref="P38:P41" si="15">K38+E38</f>
        <v>700000</v>
      </c>
    </row>
    <row r="39" spans="1:16">
      <c r="A39" s="20" t="s">
        <v>75</v>
      </c>
      <c r="B39" s="20" t="s">
        <v>76</v>
      </c>
      <c r="C39" s="21" t="s">
        <v>77</v>
      </c>
      <c r="D39" s="22" t="s">
        <v>78</v>
      </c>
      <c r="E39" s="29">
        <v>0</v>
      </c>
      <c r="F39" s="29">
        <v>0</v>
      </c>
      <c r="G39" s="29">
        <v>0</v>
      </c>
      <c r="H39" s="30">
        <v>0</v>
      </c>
      <c r="I39" s="30">
        <v>0</v>
      </c>
      <c r="J39" s="29">
        <v>1110000</v>
      </c>
      <c r="K39" s="29">
        <v>1110000</v>
      </c>
      <c r="L39" s="29">
        <v>0</v>
      </c>
      <c r="M39" s="29">
        <v>0</v>
      </c>
      <c r="N39" s="29">
        <v>0</v>
      </c>
      <c r="O39" s="29">
        <v>1110000</v>
      </c>
      <c r="P39" s="5">
        <f t="shared" si="15"/>
        <v>1110000</v>
      </c>
    </row>
    <row r="40" spans="1:16">
      <c r="A40" s="20" t="s">
        <v>79</v>
      </c>
      <c r="B40" s="20" t="s">
        <v>80</v>
      </c>
      <c r="C40" s="21" t="s">
        <v>81</v>
      </c>
      <c r="D40" s="22" t="s">
        <v>82</v>
      </c>
      <c r="E40" s="29">
        <v>0</v>
      </c>
      <c r="F40" s="29">
        <v>0</v>
      </c>
      <c r="G40" s="29">
        <v>0</v>
      </c>
      <c r="H40" s="29">
        <v>0</v>
      </c>
      <c r="I40" s="29">
        <v>0</v>
      </c>
      <c r="J40" s="29">
        <v>300000</v>
      </c>
      <c r="K40" s="29">
        <v>300000</v>
      </c>
      <c r="L40" s="29">
        <v>0</v>
      </c>
      <c r="M40" s="29">
        <v>0</v>
      </c>
      <c r="N40" s="29">
        <v>0</v>
      </c>
      <c r="O40" s="29">
        <v>300000</v>
      </c>
      <c r="P40" s="5">
        <f t="shared" si="15"/>
        <v>300000</v>
      </c>
    </row>
    <row r="41" spans="1:16">
      <c r="A41" s="20" t="s">
        <v>83</v>
      </c>
      <c r="B41" s="20" t="s">
        <v>84</v>
      </c>
      <c r="C41" s="21" t="s">
        <v>85</v>
      </c>
      <c r="D41" s="22" t="s">
        <v>86</v>
      </c>
      <c r="E41" s="29">
        <v>-1000000</v>
      </c>
      <c r="F41" s="29">
        <v>-1000000</v>
      </c>
      <c r="G41" s="29">
        <v>0</v>
      </c>
      <c r="H41" s="30">
        <v>0</v>
      </c>
      <c r="I41" s="30">
        <v>0</v>
      </c>
      <c r="J41" s="29">
        <v>0</v>
      </c>
      <c r="K41" s="29">
        <v>0</v>
      </c>
      <c r="L41" s="29">
        <v>0</v>
      </c>
      <c r="M41" s="29">
        <v>0</v>
      </c>
      <c r="N41" s="29">
        <v>0</v>
      </c>
      <c r="O41" s="29">
        <v>0</v>
      </c>
      <c r="P41" s="5">
        <f t="shared" si="15"/>
        <v>-1000000</v>
      </c>
    </row>
    <row r="42" spans="1:16">
      <c r="A42" s="23" t="s">
        <v>116</v>
      </c>
      <c r="B42" s="24"/>
      <c r="C42" s="25"/>
      <c r="D42" s="34" t="s">
        <v>117</v>
      </c>
      <c r="E42" s="27">
        <f>E43</f>
        <v>99000</v>
      </c>
      <c r="F42" s="27">
        <f t="shared" ref="F42:P42" si="16">F43</f>
        <v>99000</v>
      </c>
      <c r="G42" s="27">
        <f t="shared" si="16"/>
        <v>0</v>
      </c>
      <c r="H42" s="27">
        <f t="shared" si="16"/>
        <v>0</v>
      </c>
      <c r="I42" s="27">
        <f t="shared" si="16"/>
        <v>0</v>
      </c>
      <c r="J42" s="27">
        <f t="shared" si="16"/>
        <v>0</v>
      </c>
      <c r="K42" s="27">
        <f t="shared" si="16"/>
        <v>0</v>
      </c>
      <c r="L42" s="27">
        <f t="shared" si="16"/>
        <v>0</v>
      </c>
      <c r="M42" s="27">
        <f t="shared" si="16"/>
        <v>0</v>
      </c>
      <c r="N42" s="27">
        <f t="shared" si="16"/>
        <v>0</v>
      </c>
      <c r="O42" s="27">
        <f t="shared" si="16"/>
        <v>0</v>
      </c>
      <c r="P42" s="27">
        <f t="shared" si="16"/>
        <v>99000</v>
      </c>
    </row>
    <row r="43" spans="1:16">
      <c r="A43" s="23" t="s">
        <v>118</v>
      </c>
      <c r="B43" s="24"/>
      <c r="C43" s="25"/>
      <c r="D43" s="26"/>
      <c r="E43" s="27">
        <f>SUM(E44:E45)</f>
        <v>99000</v>
      </c>
      <c r="F43" s="27">
        <f t="shared" ref="F43:P43" si="17">SUM(F44:F45)</f>
        <v>99000</v>
      </c>
      <c r="G43" s="27">
        <f t="shared" si="17"/>
        <v>0</v>
      </c>
      <c r="H43" s="27">
        <f t="shared" si="17"/>
        <v>0</v>
      </c>
      <c r="I43" s="27">
        <f t="shared" si="17"/>
        <v>0</v>
      </c>
      <c r="J43" s="27">
        <f t="shared" si="17"/>
        <v>0</v>
      </c>
      <c r="K43" s="27">
        <f t="shared" si="17"/>
        <v>0</v>
      </c>
      <c r="L43" s="27">
        <f t="shared" si="17"/>
        <v>0</v>
      </c>
      <c r="M43" s="27">
        <f t="shared" si="17"/>
        <v>0</v>
      </c>
      <c r="N43" s="27">
        <f t="shared" si="17"/>
        <v>0</v>
      </c>
      <c r="O43" s="27">
        <f t="shared" si="17"/>
        <v>0</v>
      </c>
      <c r="P43" s="27">
        <f t="shared" si="17"/>
        <v>99000</v>
      </c>
    </row>
    <row r="44" spans="1:16">
      <c r="A44" s="20" t="s">
        <v>119</v>
      </c>
      <c r="B44" s="20" t="s">
        <v>120</v>
      </c>
      <c r="C44" s="21" t="s">
        <v>96</v>
      </c>
      <c r="D44" s="22" t="s">
        <v>121</v>
      </c>
      <c r="E44" s="29">
        <v>50000</v>
      </c>
      <c r="F44" s="29">
        <v>50000</v>
      </c>
      <c r="G44" s="29">
        <v>0</v>
      </c>
      <c r="H44" s="29">
        <v>0</v>
      </c>
      <c r="I44" s="29">
        <v>0</v>
      </c>
      <c r="J44" s="29">
        <v>0</v>
      </c>
      <c r="K44" s="29">
        <v>0</v>
      </c>
      <c r="L44" s="29">
        <v>0</v>
      </c>
      <c r="M44" s="29">
        <v>0</v>
      </c>
      <c r="N44" s="29">
        <v>0</v>
      </c>
      <c r="O44" s="29">
        <v>0</v>
      </c>
      <c r="P44" s="32">
        <f t="shared" ref="P44:P45" si="18">E44+J44</f>
        <v>50000</v>
      </c>
    </row>
    <row r="45" spans="1:16">
      <c r="A45" s="20" t="s">
        <v>122</v>
      </c>
      <c r="B45" s="20" t="s">
        <v>123</v>
      </c>
      <c r="C45" s="21" t="s">
        <v>111</v>
      </c>
      <c r="D45" s="22" t="s">
        <v>124</v>
      </c>
      <c r="E45" s="29">
        <v>49000</v>
      </c>
      <c r="F45" s="29">
        <v>49000</v>
      </c>
      <c r="G45" s="29">
        <v>0</v>
      </c>
      <c r="H45" s="29">
        <v>0</v>
      </c>
      <c r="I45" s="29">
        <v>0</v>
      </c>
      <c r="J45" s="29">
        <v>0</v>
      </c>
      <c r="K45" s="29">
        <v>0</v>
      </c>
      <c r="L45" s="29">
        <v>0</v>
      </c>
      <c r="M45" s="29">
        <v>0</v>
      </c>
      <c r="N45" s="29">
        <v>0</v>
      </c>
      <c r="O45" s="29">
        <v>0</v>
      </c>
      <c r="P45" s="32">
        <f t="shared" si="18"/>
        <v>49000</v>
      </c>
    </row>
    <row r="46" spans="1:16" s="12" customFormat="1">
      <c r="A46" s="13" t="s">
        <v>34</v>
      </c>
      <c r="B46" s="14"/>
      <c r="C46" s="15"/>
      <c r="D46" s="16" t="s">
        <v>35</v>
      </c>
      <c r="E46" s="17">
        <f>E47</f>
        <v>-1231927</v>
      </c>
      <c r="F46" s="17">
        <f t="shared" ref="F46:O46" si="19">F47</f>
        <v>-1231927</v>
      </c>
      <c r="G46" s="17">
        <f t="shared" si="19"/>
        <v>0</v>
      </c>
      <c r="H46" s="17">
        <f t="shared" si="19"/>
        <v>0</v>
      </c>
      <c r="I46" s="17">
        <f t="shared" si="19"/>
        <v>0</v>
      </c>
      <c r="J46" s="17">
        <f t="shared" si="19"/>
        <v>2480682.5</v>
      </c>
      <c r="K46" s="17">
        <f t="shared" si="19"/>
        <v>2636682.5</v>
      </c>
      <c r="L46" s="17">
        <f t="shared" si="19"/>
        <v>0</v>
      </c>
      <c r="M46" s="17">
        <f t="shared" si="19"/>
        <v>0</v>
      </c>
      <c r="N46" s="17">
        <f t="shared" si="19"/>
        <v>0</v>
      </c>
      <c r="O46" s="17">
        <f t="shared" si="19"/>
        <v>2636682.5</v>
      </c>
      <c r="P46" s="17">
        <f t="shared" ref="P46" si="20">E46+J46</f>
        <v>1248755.5</v>
      </c>
    </row>
    <row r="47" spans="1:16" s="12" customFormat="1">
      <c r="A47" s="13" t="s">
        <v>33</v>
      </c>
      <c r="B47" s="14"/>
      <c r="C47" s="15"/>
      <c r="D47" s="17"/>
      <c r="E47" s="17">
        <f>SUM(E48:E51)</f>
        <v>-1231927</v>
      </c>
      <c r="F47" s="17">
        <f t="shared" ref="F47:P47" si="21">SUM(F48:F51)</f>
        <v>-1231927</v>
      </c>
      <c r="G47" s="17">
        <f t="shared" si="21"/>
        <v>0</v>
      </c>
      <c r="H47" s="17">
        <f t="shared" si="21"/>
        <v>0</v>
      </c>
      <c r="I47" s="17">
        <f t="shared" si="21"/>
        <v>0</v>
      </c>
      <c r="J47" s="17">
        <f t="shared" si="21"/>
        <v>2480682.5</v>
      </c>
      <c r="K47" s="17">
        <f t="shared" si="21"/>
        <v>2636682.5</v>
      </c>
      <c r="L47" s="17">
        <f t="shared" si="21"/>
        <v>0</v>
      </c>
      <c r="M47" s="17">
        <f t="shared" si="21"/>
        <v>0</v>
      </c>
      <c r="N47" s="17">
        <f t="shared" si="21"/>
        <v>0</v>
      </c>
      <c r="O47" s="17">
        <f t="shared" si="21"/>
        <v>2636682.5</v>
      </c>
      <c r="P47" s="17">
        <f t="shared" si="21"/>
        <v>1248755.5</v>
      </c>
    </row>
    <row r="48" spans="1:16" s="12" customFormat="1" ht="25.5">
      <c r="A48" s="20" t="s">
        <v>127</v>
      </c>
      <c r="B48" s="20" t="s">
        <v>91</v>
      </c>
      <c r="C48" s="21" t="s">
        <v>92</v>
      </c>
      <c r="D48" s="22" t="s">
        <v>93</v>
      </c>
      <c r="E48" s="5">
        <v>78000</v>
      </c>
      <c r="F48" s="5">
        <v>78000</v>
      </c>
      <c r="G48" s="5"/>
      <c r="H48" s="5"/>
      <c r="I48" s="5"/>
      <c r="J48" s="5">
        <v>-78000</v>
      </c>
      <c r="K48" s="5">
        <v>78000</v>
      </c>
      <c r="L48" s="5"/>
      <c r="M48" s="5"/>
      <c r="N48" s="5"/>
      <c r="O48" s="5">
        <v>78000</v>
      </c>
      <c r="P48" s="29">
        <f t="shared" ref="P48:P51" si="22">E48+J48</f>
        <v>0</v>
      </c>
    </row>
    <row r="49" spans="1:16" s="12" customFormat="1">
      <c r="A49" s="20" t="s">
        <v>109</v>
      </c>
      <c r="B49" s="20" t="s">
        <v>110</v>
      </c>
      <c r="C49" s="21" t="s">
        <v>111</v>
      </c>
      <c r="D49" s="22" t="s">
        <v>112</v>
      </c>
      <c r="E49" s="5">
        <f>-1376500+66573</f>
        <v>-1309927</v>
      </c>
      <c r="F49" s="5">
        <f>-1376500+66573</f>
        <v>-1309927</v>
      </c>
      <c r="G49" s="5">
        <v>0</v>
      </c>
      <c r="H49" s="5">
        <v>0</v>
      </c>
      <c r="I49" s="5">
        <v>0</v>
      </c>
      <c r="J49" s="5">
        <v>0</v>
      </c>
      <c r="K49" s="5">
        <v>0</v>
      </c>
      <c r="L49" s="5">
        <v>0</v>
      </c>
      <c r="M49" s="5">
        <v>0</v>
      </c>
      <c r="N49" s="5">
        <v>0</v>
      </c>
      <c r="O49" s="5"/>
      <c r="P49" s="29">
        <f t="shared" si="22"/>
        <v>-1309927</v>
      </c>
    </row>
    <row r="50" spans="1:16">
      <c r="A50" s="20" t="s">
        <v>87</v>
      </c>
      <c r="B50" s="20" t="s">
        <v>88</v>
      </c>
      <c r="C50" s="21" t="s">
        <v>41</v>
      </c>
      <c r="D50" s="22" t="s">
        <v>89</v>
      </c>
      <c r="E50" s="29">
        <v>0</v>
      </c>
      <c r="F50" s="29">
        <v>0</v>
      </c>
      <c r="G50" s="29">
        <v>0</v>
      </c>
      <c r="H50" s="29">
        <v>0</v>
      </c>
      <c r="I50" s="29">
        <v>0</v>
      </c>
      <c r="J50" s="29">
        <v>1281182.5</v>
      </c>
      <c r="K50" s="29">
        <v>1281182.5</v>
      </c>
      <c r="L50" s="29">
        <v>0</v>
      </c>
      <c r="M50" s="29">
        <v>0</v>
      </c>
      <c r="N50" s="29">
        <v>0</v>
      </c>
      <c r="O50" s="29">
        <v>1281182.5</v>
      </c>
      <c r="P50" s="29">
        <f t="shared" si="22"/>
        <v>1281182.5</v>
      </c>
    </row>
    <row r="51" spans="1:16" ht="25.5">
      <c r="A51" s="20" t="s">
        <v>113</v>
      </c>
      <c r="B51" s="20" t="s">
        <v>114</v>
      </c>
      <c r="C51" s="21" t="s">
        <v>41</v>
      </c>
      <c r="D51" s="22" t="s">
        <v>115</v>
      </c>
      <c r="E51" s="29">
        <v>0</v>
      </c>
      <c r="F51" s="29">
        <v>0</v>
      </c>
      <c r="G51" s="29">
        <v>0</v>
      </c>
      <c r="H51" s="29">
        <v>0</v>
      </c>
      <c r="I51" s="29">
        <v>0</v>
      </c>
      <c r="J51" s="29">
        <v>1277500</v>
      </c>
      <c r="K51" s="29">
        <v>1277500</v>
      </c>
      <c r="L51" s="29">
        <v>0</v>
      </c>
      <c r="M51" s="29">
        <v>0</v>
      </c>
      <c r="N51" s="29">
        <v>0</v>
      </c>
      <c r="O51" s="29">
        <v>1277500</v>
      </c>
      <c r="P51" s="29">
        <f t="shared" si="22"/>
        <v>1277500</v>
      </c>
    </row>
    <row r="52" spans="1:16" s="12" customFormat="1" ht="30.75" customHeight="1">
      <c r="A52" s="14" t="s">
        <v>14</v>
      </c>
      <c r="B52" s="14" t="s">
        <v>14</v>
      </c>
      <c r="C52" s="15" t="s">
        <v>14</v>
      </c>
      <c r="D52" s="17" t="s">
        <v>15</v>
      </c>
      <c r="E52" s="17">
        <f>E14+E18+E24+E35+E27+E46+E42+E31</f>
        <v>4946273</v>
      </c>
      <c r="F52" s="17">
        <f t="shared" ref="F52:P52" si="23">F14+F18+F24+F35+F27+F46+F42+F31</f>
        <v>4946273</v>
      </c>
      <c r="G52" s="17">
        <f t="shared" si="23"/>
        <v>-3280000</v>
      </c>
      <c r="H52" s="17">
        <f t="shared" si="23"/>
        <v>0</v>
      </c>
      <c r="I52" s="17">
        <f t="shared" si="23"/>
        <v>0</v>
      </c>
      <c r="J52" s="17">
        <f t="shared" si="23"/>
        <v>8380431.5</v>
      </c>
      <c r="K52" s="17">
        <f t="shared" si="23"/>
        <v>4587482.5</v>
      </c>
      <c r="L52" s="17">
        <f t="shared" si="23"/>
        <v>0</v>
      </c>
      <c r="M52" s="17">
        <f t="shared" si="23"/>
        <v>0</v>
      </c>
      <c r="N52" s="17">
        <f t="shared" si="23"/>
        <v>0</v>
      </c>
      <c r="O52" s="17">
        <f t="shared" si="23"/>
        <v>8536431.5</v>
      </c>
      <c r="P52" s="17">
        <f t="shared" si="23"/>
        <v>13326704.5</v>
      </c>
    </row>
    <row r="53" spans="1:16">
      <c r="A53" s="6"/>
      <c r="B53" s="6"/>
      <c r="C53" s="7"/>
      <c r="D53" s="8"/>
      <c r="E53" s="8"/>
      <c r="F53" s="8"/>
      <c r="G53" s="10"/>
      <c r="H53" s="10"/>
      <c r="I53" s="10"/>
      <c r="J53" s="10"/>
      <c r="K53" s="10"/>
      <c r="L53" s="10"/>
      <c r="M53" s="10"/>
      <c r="N53" s="10"/>
      <c r="O53" s="10"/>
      <c r="P53" s="10"/>
    </row>
    <row r="54" spans="1:16" ht="42" customHeight="1">
      <c r="A54" s="42" t="s">
        <v>125</v>
      </c>
      <c r="B54" s="42"/>
      <c r="C54" s="42"/>
      <c r="D54" s="42"/>
      <c r="E54" s="42"/>
      <c r="F54" s="42"/>
      <c r="G54" s="42"/>
      <c r="H54" s="42"/>
      <c r="I54" s="42"/>
      <c r="J54" s="42"/>
      <c r="K54" s="42"/>
      <c r="L54" s="42"/>
      <c r="M54" s="42"/>
      <c r="N54" s="42"/>
      <c r="O54" s="42"/>
      <c r="P54" s="42"/>
    </row>
    <row r="55" spans="1:16" hidden="1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</row>
    <row r="56" spans="1:16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</row>
    <row r="57" spans="1:16" ht="92.25" customHeight="1">
      <c r="A57" s="35"/>
      <c r="B57" s="35"/>
      <c r="C57" s="35"/>
      <c r="D57" s="35"/>
      <c r="E57" s="35"/>
      <c r="F57" s="35"/>
      <c r="G57" s="35"/>
      <c r="H57" s="35"/>
      <c r="I57" s="35"/>
      <c r="J57" s="35"/>
      <c r="K57" s="36"/>
      <c r="L57" s="35"/>
      <c r="M57" s="35"/>
      <c r="N57" s="35"/>
      <c r="O57" s="35"/>
      <c r="P57" s="35"/>
    </row>
  </sheetData>
  <mergeCells count="23">
    <mergeCell ref="A54:P54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</mergeCells>
  <pageMargins left="0.43307086614173229" right="0.19685039370078741" top="0.19685039370078741" bottom="0.19685039370078741" header="0" footer="0"/>
  <pageSetup paperSize="9" scale="54" fitToHeight="500" orientation="landscape" r:id="rId1"/>
  <rowBreaks count="2" manualBreakCount="2">
    <brk id="54" max="15" man="1"/>
    <brk id="5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2024-08-20T12:29:18Z</cp:lastPrinted>
  <dcterms:created xsi:type="dcterms:W3CDTF">2022-11-08T08:12:38Z</dcterms:created>
  <dcterms:modified xsi:type="dcterms:W3CDTF">2024-08-20T12:29:23Z</dcterms:modified>
</cp:coreProperties>
</file>