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Лист1!$A$1:$P$49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<sst xmlns="http://schemas.openxmlformats.org/spreadsheetml/2006/main" count="130" uniqueCount="111">
  <si>
    <t>Додаток 3</t>
  </si>
  <si>
    <t>до рішення виконкому</t>
  </si>
  <si>
    <t>від____________2024 №____</t>
  </si>
  <si>
    <t>РОЗПОДІЛ</t>
  </si>
  <si>
    <t>видатків  бюджету Дрогобицької міської територіальної громади на 2024 рік</t>
  </si>
  <si>
    <t>1355300000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</si>
  <si>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</si>
  <si>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</si>
  <si>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</si>
  <si>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</si>
  <si>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</si>
  <si>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</si>
  <si>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</si>
  <si>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</si>
  <si>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</si>
  <si>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</si>
  <si>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
споживання</t>
  </si>
  <si>
    <t>з них</t>
  </si>
  <si>
    <t>видатки розвитку</t>
  </si>
  <si>
    <t>у тому числі бюджет розвитку</t>
  </si>
  <si>
    <t>оплата
 праці</t>
  </si>
  <si>
    <t>комунальні послуги та енергоносії</t>
  </si>
  <si>
    <t>оплата 
праці</t>
  </si>
  <si>
    <t>0200000</t>
  </si>
  <si>
    <t>Виконавчий комітет Дрогобицької міської ради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</si>
  <si>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</si>
  <si>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</si>
  <si>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</si>
  <si>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</si>
  <si>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</si>
  <si>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0213121</t>
  </si>
  <si>
    <t>3121</t>
  </si>
  <si>
    <t>1040</t>
  </si>
  <si>
    <t>Утримання та забезпечення діяльності центрів соціальних служб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</si>
  <si>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</si>
  <si>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</si>
  <si>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</si>
  <si>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</si>
  <si>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0600000</t>
  </si>
  <si>
    <t>Відділ освіти виконавчих органів Дрогобицької міської ради</t>
  </si>
  <si>
    <t>0610000</t>
  </si>
  <si>
    <t>0611024</t>
  </si>
  <si>
    <t>1024</t>
  </si>
  <si>
    <t>0910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</si>
  <si>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</si>
  <si>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</si>
  <si>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</si>
  <si>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</si>
  <si>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</si>
  <si>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</si>
  <si>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</si>
  <si>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</si>
  <si>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</si>
  <si>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</si>
  <si>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1011080</t>
  </si>
  <si>
    <t>1080</t>
  </si>
  <si>
    <t>0960</t>
  </si>
  <si>
    <t>Надання спеціалізованої освіти мистецькими школами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</si>
  <si>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</si>
  <si>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</si>
  <si>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</si>
  <si>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</si>
  <si>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</si>
  <si>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</si>
  <si>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</si>
  <si>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</si>
  <si>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</si>
  <si>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</si>
  <si>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</si>
  <si>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</si>
  <si>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</si>
  <si>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</si>
  <si>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</si>
  <si>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1017340</t>
  </si>
  <si>
    <t>7340</t>
  </si>
  <si>
    <t>0443</t>
  </si>
  <si>
    <t>Проектування, реставрація та охорона пам`яток архітектури</t>
  </si>
  <si>
    <t>1200000</t>
  </si>
  <si>
    <t>Департамент міського господарства Дрогобицької міської ради</t>
  </si>
  <si>
    <t>1210000</t>
  </si>
  <si>
    <t>1210160</t>
  </si>
  <si>
    <t>1216020</t>
  </si>
  <si>
    <t>6020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</si>
  <si>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</si>
  <si>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</si>
  <si>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</si>
  <si>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</si>
  <si>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</si>
  <si>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1217130</t>
  </si>
  <si>
    <t>7130</t>
  </si>
  <si>
    <t>0421</t>
  </si>
  <si>
    <t>Здійснення заходів із землеустрою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</si>
  <si>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</si>
  <si>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</si>
  <si>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</si>
  <si>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</si>
  <si>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3100000</t>
  </si>
  <si>
    <t>Управління майна громади Дрогобицької міської ради</t>
  </si>
  <si>
    <t>3110000</t>
  </si>
  <si>
    <t>3110160</t>
  </si>
  <si>
    <t>3700000</t>
  </si>
  <si>
    <t>Фінансове управління Дрогобицької міської ради</t>
  </si>
  <si>
    <t>3710000</t>
  </si>
  <si>
    <t>3710160</t>
  </si>
  <si>
    <t>3717370</t>
  </si>
  <si>
    <t>7370</t>
  </si>
  <si>
    <t>0490</t>
  </si>
  <si>
    <t>Реалізація інших заходів щодо соціально-економічного розвитку територій</t>
  </si>
  <si>
    <t>X</t>
  </si>
  <si>
    <t>УСЬОГО</t>
  </si>
  <si>
    <t>Керуючий справами виконкому                             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</si>
</sst>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9">
    <font>
      <sz val="10"/>
      <color theme="1"/>
      <name val="Calibri"/>
      <charset val="204"/>
      <scheme val="minor"/>
    </font>
    <font>
      <sz val="10"/>
      <name val="Calibri"/>
      <charset val="204"/>
      <scheme val="minor"/>
    </font>
    <font>
      <b/>
      <sz val="16"/>
      <color theme="1"/>
      <name val="Calibri"/>
      <charset val="204"/>
      <scheme val="minor"/>
    </font>
    <font>
      <sz val="16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0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b/>
      <sz val="16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4" fontId="0" fillId="0" borderId="2" xfId="0" applyNumberFormat="1" applyFon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2" borderId="0" xfId="0" applyNumberFormat="1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8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 quotePrefix="1">
      <alignment horizontal="center"/>
    </xf>
    <xf numFmtId="0" fontId="5" fillId="2" borderId="2" xfId="0" applyFont="1" applyFill="1" applyBorder="1" applyAlignment="1" quotePrefix="1">
      <alignment horizontal="center" vertical="center" wrapText="1"/>
    </xf>
    <xf numFmtId="4" fontId="5" fillId="2" borderId="2" xfId="0" applyNumberFormat="1" applyFont="1" applyFill="1" applyBorder="1" applyAlignment="1" quotePrefix="1">
      <alignment horizontal="center" vertical="center" wrapText="1"/>
    </xf>
    <xf numFmtId="0" fontId="0" fillId="2" borderId="2" xfId="0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vertical="center" wrapText="1"/>
    </xf>
    <xf numFmtId="0" fontId="1" fillId="2" borderId="2" xfId="0" applyFont="1" applyFill="1" applyBorder="1" applyAlignment="1" quotePrefix="1">
      <alignment horizontal="center" vertical="center" wrapText="1"/>
    </xf>
    <xf numFmtId="4" fontId="1" fillId="2" borderId="2" xfId="0" applyNumberFormat="1" applyFont="1" applyFill="1" applyBorder="1" applyAlignment="1" quotePrefix="1">
      <alignment horizontal="center" vertical="center" wrapText="1"/>
    </xf>
    <xf numFmtId="4" fontId="1" fillId="2" borderId="2" xfId="0" applyNumberFormat="1" applyFont="1" applyFill="1" applyBorder="1" applyAlignment="1" quotePrefix="1">
      <alignment vertical="center" wrapText="1"/>
    </xf>
    <xf numFmtId="0" fontId="6" fillId="2" borderId="2" xfId="0" applyFont="1" applyFill="1" applyBorder="1" applyAlignment="1" quotePrefix="1">
      <alignment horizontal="center" vertical="center" wrapText="1"/>
    </xf>
    <xf numFmtId="4" fontId="6" fillId="2" borderId="2" xfId="0" applyNumberFormat="1" applyFont="1" applyFill="1" applyBorder="1" applyAlignment="1" quotePrefix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1"/>
  <sheetViews>
    <sheetView tabSelected="1" view="pageBreakPreview" zoomScale="89" zoomScaleNormal="100" workbookViewId="0">
      <pane xSplit="7" ySplit="13" topLeftCell="H48" activePane="bottomRight" state="frozen"/>
      <selection/>
      <selection pane="topRight"/>
      <selection pane="bottomLeft"/>
      <selection pane="bottomRight" activeCell="A51" sqref="$A51:$XFD51"/>
    </sheetView>
  </sheetViews>
  <sheetFormatPr defaultColWidth="9" defaultRowHeight="12.75"/>
  <cols>
    <col min="1" max="1" width="12" style="2" customWidth="1"/>
    <col min="2" max="2" width="10.5714285714286" style="2" customWidth="1"/>
    <col min="3" max="3" width="10.8571428571429" style="2" customWidth="1"/>
    <col min="4" max="4" width="72.7142857142857" style="2" customWidth="1"/>
    <col min="5" max="5" width="13.4285714285714" style="2" customWidth="1"/>
    <col min="6" max="6" width="13.7142857142857" style="2" customWidth="1"/>
    <col min="7" max="7" width="12.5714285714286" style="2" customWidth="1"/>
    <col min="8" max="8" width="14.8571428571429" style="2" customWidth="1"/>
    <col min="9" max="9" width="11.8571428571429" style="2" customWidth="1"/>
    <col min="10" max="11" width="13.7142857142857" style="2" customWidth="1"/>
    <col min="12" max="12" width="11.2857142857143" style="2" customWidth="1"/>
    <col min="13" max="13" width="11.4285714285714" style="2" customWidth="1"/>
    <col min="14" max="14" width="12.1428571428571" style="2" customWidth="1"/>
    <col min="15" max="16" width="13.7142857142857" style="2" customWidth="1"/>
    <col min="17" max="17" width="11.2857142857143" customWidth="1"/>
  </cols>
  <sheetData>
    <row r="1" ht="15.75" spans="15:15">
      <c r="O1" s="31" t="s">
        <v>0</v>
      </c>
    </row>
    <row r="2" ht="15.75" spans="15:15">
      <c r="O2" s="31" t="s">
        <v>1</v>
      </c>
    </row>
    <row r="3" ht="15.75" spans="15:15">
      <c r="O3" s="31" t="s">
        <v>2</v>
      </c>
    </row>
    <row r="5" ht="21" spans="1:16">
      <c r="A5" s="3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ht="21" spans="1:16">
      <c r="A6" s="3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>
      <c r="A7" s="33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>
      <c r="A8" s="7" t="s">
        <v>6</v>
      </c>
      <c r="P8" s="32" t="s">
        <v>7</v>
      </c>
    </row>
    <row r="9" spans="1:16">
      <c r="A9" s="8" t="s">
        <v>8</v>
      </c>
      <c r="B9" s="8" t="s">
        <v>9</v>
      </c>
      <c r="C9" s="8" t="s">
        <v>10</v>
      </c>
      <c r="D9" s="9" t="s">
        <v>11</v>
      </c>
      <c r="E9" s="9" t="s">
        <v>12</v>
      </c>
      <c r="F9" s="9"/>
      <c r="G9" s="9"/>
      <c r="H9" s="9"/>
      <c r="I9" s="9"/>
      <c r="J9" s="9" t="s">
        <v>13</v>
      </c>
      <c r="K9" s="9"/>
      <c r="L9" s="9"/>
      <c r="M9" s="9"/>
      <c r="N9" s="9"/>
      <c r="O9" s="9"/>
      <c r="P9" s="9" t="s">
        <v>14</v>
      </c>
    </row>
    <row r="10" s="1" customFormat="1" spans="1:16">
      <c r="A10" s="9"/>
      <c r="B10" s="9"/>
      <c r="C10" s="9"/>
      <c r="D10" s="9"/>
      <c r="E10" s="10" t="s">
        <v>15</v>
      </c>
      <c r="F10" s="10" t="s">
        <v>16</v>
      </c>
      <c r="G10" s="10" t="s">
        <v>17</v>
      </c>
      <c r="H10" s="10"/>
      <c r="I10" s="10" t="s">
        <v>18</v>
      </c>
      <c r="J10" s="10" t="s">
        <v>15</v>
      </c>
      <c r="K10" s="10" t="s">
        <v>19</v>
      </c>
      <c r="L10" s="10" t="s">
        <v>16</v>
      </c>
      <c r="M10" s="10" t="s">
        <v>17</v>
      </c>
      <c r="N10" s="10"/>
      <c r="O10" s="10" t="s">
        <v>18</v>
      </c>
      <c r="P10" s="9"/>
    </row>
    <row r="11" s="1" customFormat="1" spans="1:16">
      <c r="A11" s="9"/>
      <c r="B11" s="9"/>
      <c r="C11" s="9"/>
      <c r="D11" s="9"/>
      <c r="E11" s="10"/>
      <c r="F11" s="10"/>
      <c r="G11" s="10" t="s">
        <v>20</v>
      </c>
      <c r="H11" s="10" t="s">
        <v>21</v>
      </c>
      <c r="I11" s="10"/>
      <c r="J11" s="10"/>
      <c r="K11" s="10"/>
      <c r="L11" s="10"/>
      <c r="M11" s="10" t="s">
        <v>22</v>
      </c>
      <c r="N11" s="10" t="s">
        <v>21</v>
      </c>
      <c r="O11" s="10"/>
      <c r="P11" s="9"/>
    </row>
    <row r="12" s="1" customFormat="1" ht="44.25" customHeight="1" spans="1:16">
      <c r="A12" s="9"/>
      <c r="B12" s="9"/>
      <c r="C12" s="9"/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9"/>
    </row>
    <row r="13" s="1" customFormat="1" spans="1:16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</row>
    <row r="14" s="1" customFormat="1" spans="1:16">
      <c r="A14" s="34" t="s">
        <v>23</v>
      </c>
      <c r="B14" s="11"/>
      <c r="C14" s="12"/>
      <c r="D14" s="35" t="s">
        <v>24</v>
      </c>
      <c r="E14" s="13">
        <f>E15</f>
        <v>-70000</v>
      </c>
      <c r="F14" s="13">
        <f t="shared" ref="F14:O14" si="0">F15</f>
        <v>-70000</v>
      </c>
      <c r="G14" s="13">
        <f t="shared" si="0"/>
        <v>96000</v>
      </c>
      <c r="H14" s="13">
        <f t="shared" si="0"/>
        <v>-35100</v>
      </c>
      <c r="I14" s="13">
        <f t="shared" si="0"/>
        <v>0</v>
      </c>
      <c r="J14" s="13">
        <f t="shared" si="0"/>
        <v>70000</v>
      </c>
      <c r="K14" s="13">
        <f t="shared" si="0"/>
        <v>70000</v>
      </c>
      <c r="L14" s="13">
        <f t="shared" si="0"/>
        <v>0</v>
      </c>
      <c r="M14" s="13">
        <f t="shared" si="0"/>
        <v>0</v>
      </c>
      <c r="N14" s="13">
        <f t="shared" si="0"/>
        <v>0</v>
      </c>
      <c r="O14" s="13">
        <f t="shared" si="0"/>
        <v>70000</v>
      </c>
      <c r="P14" s="13">
        <f t="shared" ref="P14:P21" si="1">E14+J14</f>
        <v>0</v>
      </c>
    </row>
    <row r="15" s="1" customFormat="1" spans="1:16">
      <c r="A15" s="34" t="s">
        <v>25</v>
      </c>
      <c r="B15" s="11"/>
      <c r="C15" s="12"/>
      <c r="D15" s="13"/>
      <c r="E15" s="13">
        <f>SUM(E16:E18)</f>
        <v>-70000</v>
      </c>
      <c r="F15" s="13">
        <f t="shared" ref="F15:P15" si="2">SUM(F16:F18)</f>
        <v>-70000</v>
      </c>
      <c r="G15" s="13">
        <f t="shared" si="2"/>
        <v>96000</v>
      </c>
      <c r="H15" s="13">
        <f t="shared" si="2"/>
        <v>-35100</v>
      </c>
      <c r="I15" s="13">
        <f t="shared" si="2"/>
        <v>0</v>
      </c>
      <c r="J15" s="13">
        <f t="shared" si="2"/>
        <v>70000</v>
      </c>
      <c r="K15" s="13">
        <f t="shared" si="2"/>
        <v>70000</v>
      </c>
      <c r="L15" s="13">
        <f t="shared" si="2"/>
        <v>0</v>
      </c>
      <c r="M15" s="13">
        <f t="shared" si="2"/>
        <v>0</v>
      </c>
      <c r="N15" s="13">
        <f t="shared" si="2"/>
        <v>0</v>
      </c>
      <c r="O15" s="13">
        <f t="shared" si="2"/>
        <v>70000</v>
      </c>
      <c r="P15" s="13">
        <f t="shared" si="2"/>
        <v>0</v>
      </c>
    </row>
    <row r="16" s="1" customFormat="1" ht="25.5" spans="1:16">
      <c r="A16" s="36" t="s">
        <v>26</v>
      </c>
      <c r="B16" s="36" t="s">
        <v>27</v>
      </c>
      <c r="C16" s="37" t="s">
        <v>28</v>
      </c>
      <c r="D16" s="38" t="s">
        <v>29</v>
      </c>
      <c r="E16" s="16">
        <v>69995</v>
      </c>
      <c r="F16" s="16">
        <v>69995</v>
      </c>
      <c r="G16" s="17">
        <v>0</v>
      </c>
      <c r="H16" s="18">
        <v>-35100</v>
      </c>
      <c r="I16" s="18">
        <v>0</v>
      </c>
      <c r="J16" s="16">
        <v>70000</v>
      </c>
      <c r="K16" s="16">
        <v>70000</v>
      </c>
      <c r="L16" s="17">
        <v>0</v>
      </c>
      <c r="M16" s="17">
        <v>0</v>
      </c>
      <c r="N16" s="17">
        <v>0</v>
      </c>
      <c r="O16" s="16">
        <v>70000</v>
      </c>
      <c r="P16" s="15">
        <f t="shared" si="1"/>
        <v>139995</v>
      </c>
    </row>
    <row r="17" spans="1:16">
      <c r="A17" s="36" t="s">
        <v>30</v>
      </c>
      <c r="B17" s="36" t="s">
        <v>31</v>
      </c>
      <c r="C17" s="37" t="s">
        <v>32</v>
      </c>
      <c r="D17" s="38" t="s">
        <v>33</v>
      </c>
      <c r="E17" s="15">
        <v>115000</v>
      </c>
      <c r="F17" s="15">
        <v>115000</v>
      </c>
      <c r="G17" s="15">
        <v>96000</v>
      </c>
      <c r="H17" s="19">
        <v>0</v>
      </c>
      <c r="I17" s="19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f t="shared" si="1"/>
        <v>115000</v>
      </c>
    </row>
    <row r="18" spans="1:16">
      <c r="A18" s="36" t="s">
        <v>34</v>
      </c>
      <c r="B18" s="36" t="s">
        <v>35</v>
      </c>
      <c r="C18" s="37" t="s">
        <v>36</v>
      </c>
      <c r="D18" s="38" t="s">
        <v>37</v>
      </c>
      <c r="E18" s="15">
        <v>-254995</v>
      </c>
      <c r="F18" s="15">
        <v>-254995</v>
      </c>
      <c r="G18" s="15">
        <v>0</v>
      </c>
      <c r="H18" s="19">
        <v>0</v>
      </c>
      <c r="I18" s="19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f t="shared" si="1"/>
        <v>-254995</v>
      </c>
    </row>
    <row r="19" s="1" customFormat="1" spans="1:16">
      <c r="A19" s="34" t="s">
        <v>38</v>
      </c>
      <c r="B19" s="10"/>
      <c r="C19" s="20"/>
      <c r="D19" s="35" t="s">
        <v>39</v>
      </c>
      <c r="E19" s="13">
        <f>E20</f>
        <v>31166</v>
      </c>
      <c r="F19" s="13">
        <f t="shared" ref="F19:O19" si="3">F20</f>
        <v>31166</v>
      </c>
      <c r="G19" s="13">
        <f t="shared" si="3"/>
        <v>50000</v>
      </c>
      <c r="H19" s="13">
        <f t="shared" si="3"/>
        <v>-98000</v>
      </c>
      <c r="I19" s="13">
        <f t="shared" si="3"/>
        <v>0</v>
      </c>
      <c r="J19" s="13">
        <f t="shared" si="3"/>
        <v>-31166</v>
      </c>
      <c r="K19" s="13">
        <f t="shared" si="3"/>
        <v>-31166</v>
      </c>
      <c r="L19" s="13">
        <f t="shared" si="3"/>
        <v>200500.5</v>
      </c>
      <c r="M19" s="13">
        <f t="shared" si="3"/>
        <v>0</v>
      </c>
      <c r="N19" s="13">
        <f t="shared" si="3"/>
        <v>0</v>
      </c>
      <c r="O19" s="13">
        <f t="shared" si="3"/>
        <v>-231666.5</v>
      </c>
      <c r="P19" s="13">
        <f t="shared" si="1"/>
        <v>0</v>
      </c>
    </row>
    <row r="20" s="1" customFormat="1" spans="1:16">
      <c r="A20" s="34" t="s">
        <v>40</v>
      </c>
      <c r="B20" s="10"/>
      <c r="C20" s="20"/>
      <c r="D20" s="16"/>
      <c r="E20" s="13">
        <f t="shared" ref="E20:O20" si="4">SUM(E21:E23)</f>
        <v>31166</v>
      </c>
      <c r="F20" s="13">
        <f t="shared" si="4"/>
        <v>31166</v>
      </c>
      <c r="G20" s="13">
        <f t="shared" si="4"/>
        <v>50000</v>
      </c>
      <c r="H20" s="13">
        <f t="shared" si="4"/>
        <v>-98000</v>
      </c>
      <c r="I20" s="13">
        <f t="shared" si="4"/>
        <v>0</v>
      </c>
      <c r="J20" s="13">
        <f t="shared" si="4"/>
        <v>-31166</v>
      </c>
      <c r="K20" s="13">
        <f t="shared" si="4"/>
        <v>-31166</v>
      </c>
      <c r="L20" s="13">
        <f t="shared" si="4"/>
        <v>200500.5</v>
      </c>
      <c r="M20" s="13">
        <f t="shared" si="4"/>
        <v>0</v>
      </c>
      <c r="N20" s="13">
        <f t="shared" si="4"/>
        <v>0</v>
      </c>
      <c r="O20" s="13">
        <f t="shared" si="4"/>
        <v>-231666.5</v>
      </c>
      <c r="P20" s="13">
        <f t="shared" si="1"/>
        <v>0</v>
      </c>
    </row>
    <row r="21" s="1" customFormat="1" ht="25.5" spans="1:16">
      <c r="A21" s="39" t="s">
        <v>41</v>
      </c>
      <c r="B21" s="39" t="s">
        <v>42</v>
      </c>
      <c r="C21" s="40" t="s">
        <v>43</v>
      </c>
      <c r="D21" s="41" t="s">
        <v>44</v>
      </c>
      <c r="E21" s="16">
        <v>0</v>
      </c>
      <c r="F21" s="16">
        <v>0</v>
      </c>
      <c r="G21" s="16">
        <v>50000</v>
      </c>
      <c r="H21" s="21">
        <v>-98000</v>
      </c>
      <c r="I21" s="21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f t="shared" si="1"/>
        <v>0</v>
      </c>
    </row>
    <row r="22" s="1" customFormat="1" ht="51" spans="1:16">
      <c r="A22" s="39" t="s">
        <v>45</v>
      </c>
      <c r="B22" s="39" t="s">
        <v>46</v>
      </c>
      <c r="C22" s="40" t="s">
        <v>47</v>
      </c>
      <c r="D22" s="16" t="s">
        <v>48</v>
      </c>
      <c r="E22" s="16">
        <v>31166</v>
      </c>
      <c r="F22" s="16">
        <v>31166</v>
      </c>
      <c r="G22" s="16">
        <v>0</v>
      </c>
      <c r="H22" s="16">
        <v>0</v>
      </c>
      <c r="I22" s="16">
        <v>0</v>
      </c>
      <c r="J22" s="16">
        <v>-31166</v>
      </c>
      <c r="K22" s="16">
        <v>-31166</v>
      </c>
      <c r="L22" s="16">
        <v>0</v>
      </c>
      <c r="M22" s="16">
        <v>0</v>
      </c>
      <c r="N22" s="16">
        <v>0</v>
      </c>
      <c r="O22" s="16">
        <v>-31166</v>
      </c>
      <c r="P22" s="16">
        <f t="shared" ref="P22:P23" si="5">E22+J22</f>
        <v>0</v>
      </c>
    </row>
    <row r="23" s="1" customFormat="1" ht="51" spans="1:16">
      <c r="A23" s="39" t="s">
        <v>49</v>
      </c>
      <c r="B23" s="10">
        <v>1292</v>
      </c>
      <c r="C23" s="40" t="s">
        <v>47</v>
      </c>
      <c r="D23" s="16" t="s">
        <v>50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200500.5</v>
      </c>
      <c r="M23" s="16">
        <v>0</v>
      </c>
      <c r="N23" s="16">
        <v>0</v>
      </c>
      <c r="O23" s="16">
        <v>-200500.5</v>
      </c>
      <c r="P23" s="16">
        <f t="shared" si="5"/>
        <v>0</v>
      </c>
    </row>
    <row r="24" s="1" customFormat="1" spans="1:16">
      <c r="A24" s="34" t="s">
        <v>51</v>
      </c>
      <c r="B24" s="11"/>
      <c r="C24" s="12"/>
      <c r="D24" s="35" t="s">
        <v>52</v>
      </c>
      <c r="E24" s="13">
        <f>E25</f>
        <v>-855000</v>
      </c>
      <c r="F24" s="13">
        <f t="shared" ref="F24:P24" si="6">F25</f>
        <v>-855000</v>
      </c>
      <c r="G24" s="13">
        <f t="shared" si="6"/>
        <v>-1380000</v>
      </c>
      <c r="H24" s="13">
        <f t="shared" si="6"/>
        <v>-470000</v>
      </c>
      <c r="I24" s="13">
        <f t="shared" si="6"/>
        <v>0</v>
      </c>
      <c r="J24" s="13">
        <f t="shared" si="6"/>
        <v>855000</v>
      </c>
      <c r="K24" s="13">
        <f t="shared" si="6"/>
        <v>855000</v>
      </c>
      <c r="L24" s="13">
        <f t="shared" si="6"/>
        <v>0</v>
      </c>
      <c r="M24" s="13">
        <f t="shared" si="6"/>
        <v>0</v>
      </c>
      <c r="N24" s="13">
        <f t="shared" si="6"/>
        <v>0</v>
      </c>
      <c r="O24" s="13">
        <f t="shared" si="6"/>
        <v>855000</v>
      </c>
      <c r="P24" s="13">
        <f t="shared" si="6"/>
        <v>0</v>
      </c>
    </row>
    <row r="25" s="1" customFormat="1" spans="1:16">
      <c r="A25" s="34" t="s">
        <v>53</v>
      </c>
      <c r="B25" s="11"/>
      <c r="C25" s="12"/>
      <c r="D25" s="13"/>
      <c r="E25" s="13">
        <f>SUM(E26:E31)</f>
        <v>-855000</v>
      </c>
      <c r="F25" s="13">
        <f t="shared" ref="F25:P25" si="7">SUM(F26:F31)</f>
        <v>-855000</v>
      </c>
      <c r="G25" s="13">
        <f t="shared" si="7"/>
        <v>-1380000</v>
      </c>
      <c r="H25" s="13">
        <f t="shared" si="7"/>
        <v>-470000</v>
      </c>
      <c r="I25" s="13">
        <f t="shared" si="7"/>
        <v>0</v>
      </c>
      <c r="J25" s="13">
        <f t="shared" si="7"/>
        <v>855000</v>
      </c>
      <c r="K25" s="13">
        <f t="shared" si="7"/>
        <v>855000</v>
      </c>
      <c r="L25" s="13">
        <f t="shared" si="7"/>
        <v>0</v>
      </c>
      <c r="M25" s="13">
        <f t="shared" si="7"/>
        <v>0</v>
      </c>
      <c r="N25" s="13">
        <f t="shared" si="7"/>
        <v>0</v>
      </c>
      <c r="O25" s="13">
        <f t="shared" si="7"/>
        <v>855000</v>
      </c>
      <c r="P25" s="13">
        <f t="shared" si="7"/>
        <v>0</v>
      </c>
    </row>
    <row r="26" s="1" customFormat="1" spans="1:16">
      <c r="A26" s="39" t="s">
        <v>54</v>
      </c>
      <c r="B26" s="39" t="s">
        <v>55</v>
      </c>
      <c r="C26" s="40" t="s">
        <v>56</v>
      </c>
      <c r="D26" s="41" t="s">
        <v>57</v>
      </c>
      <c r="E26" s="16">
        <v>-1195000</v>
      </c>
      <c r="F26" s="16">
        <v>-1195000</v>
      </c>
      <c r="G26" s="16">
        <v>-1380000</v>
      </c>
      <c r="H26" s="21">
        <v>35000</v>
      </c>
      <c r="I26" s="21"/>
      <c r="J26" s="16"/>
      <c r="K26" s="16"/>
      <c r="L26" s="16"/>
      <c r="M26" s="16"/>
      <c r="N26" s="16"/>
      <c r="O26" s="16"/>
      <c r="P26" s="16">
        <f t="shared" ref="P26:P29" si="8">E26+J26</f>
        <v>-1195000</v>
      </c>
    </row>
    <row r="27" s="1" customFormat="1" ht="25.5" spans="1:16">
      <c r="A27" s="39" t="s">
        <v>58</v>
      </c>
      <c r="B27" s="39" t="s">
        <v>59</v>
      </c>
      <c r="C27" s="40" t="s">
        <v>60</v>
      </c>
      <c r="D27" s="41" t="s">
        <v>61</v>
      </c>
      <c r="E27" s="16">
        <v>1000000</v>
      </c>
      <c r="F27" s="16">
        <v>1000000</v>
      </c>
      <c r="G27" s="16"/>
      <c r="H27" s="21"/>
      <c r="I27" s="21"/>
      <c r="J27" s="16"/>
      <c r="K27" s="16"/>
      <c r="L27" s="16"/>
      <c r="M27" s="16"/>
      <c r="N27" s="16"/>
      <c r="O27" s="16"/>
      <c r="P27" s="16">
        <f t="shared" si="8"/>
        <v>1000000</v>
      </c>
    </row>
    <row r="28" s="1" customFormat="1" spans="1:16">
      <c r="A28" s="39" t="s">
        <v>62</v>
      </c>
      <c r="B28" s="39" t="s">
        <v>63</v>
      </c>
      <c r="C28" s="40" t="s">
        <v>64</v>
      </c>
      <c r="D28" s="41" t="s">
        <v>65</v>
      </c>
      <c r="E28" s="16">
        <v>-270000</v>
      </c>
      <c r="F28" s="16">
        <v>-270000</v>
      </c>
      <c r="G28" s="16"/>
      <c r="H28" s="21">
        <v>-270000</v>
      </c>
      <c r="I28" s="21"/>
      <c r="J28" s="16">
        <v>270000</v>
      </c>
      <c r="K28" s="16">
        <v>270000</v>
      </c>
      <c r="L28" s="16"/>
      <c r="M28" s="16"/>
      <c r="N28" s="16"/>
      <c r="O28" s="16">
        <v>270000</v>
      </c>
      <c r="P28" s="16">
        <f t="shared" si="8"/>
        <v>0</v>
      </c>
    </row>
    <row r="29" s="1" customFormat="1" spans="1:16">
      <c r="A29" s="39" t="s">
        <v>66</v>
      </c>
      <c r="B29" s="39" t="s">
        <v>67</v>
      </c>
      <c r="C29" s="40" t="s">
        <v>64</v>
      </c>
      <c r="D29" s="41" t="s">
        <v>68</v>
      </c>
      <c r="E29" s="16">
        <v>177000</v>
      </c>
      <c r="F29" s="16">
        <v>177000</v>
      </c>
      <c r="G29" s="16"/>
      <c r="H29" s="21">
        <v>177000</v>
      </c>
      <c r="I29" s="21"/>
      <c r="J29" s="16"/>
      <c r="K29" s="16"/>
      <c r="L29" s="16"/>
      <c r="M29" s="16"/>
      <c r="N29" s="16"/>
      <c r="O29" s="16"/>
      <c r="P29" s="16">
        <f t="shared" si="8"/>
        <v>177000</v>
      </c>
    </row>
    <row r="30" s="1" customFormat="1" ht="25.5" spans="1:16">
      <c r="A30" s="39" t="s">
        <v>69</v>
      </c>
      <c r="B30" s="39" t="s">
        <v>70</v>
      </c>
      <c r="C30" s="40" t="s">
        <v>71</v>
      </c>
      <c r="D30" s="41" t="s">
        <v>72</v>
      </c>
      <c r="E30" s="16">
        <v>-567000</v>
      </c>
      <c r="F30" s="16">
        <v>-567000</v>
      </c>
      <c r="G30" s="16">
        <v>0</v>
      </c>
      <c r="H30" s="21">
        <v>-412000</v>
      </c>
      <c r="I30" s="21">
        <v>0</v>
      </c>
      <c r="J30" s="16">
        <v>355000</v>
      </c>
      <c r="K30" s="16">
        <v>355000</v>
      </c>
      <c r="L30" s="16">
        <v>0</v>
      </c>
      <c r="M30" s="16">
        <v>0</v>
      </c>
      <c r="N30" s="16">
        <v>0</v>
      </c>
      <c r="O30" s="16">
        <v>355000</v>
      </c>
      <c r="P30" s="16">
        <f t="shared" ref="P30:P31" si="9">E30+J30</f>
        <v>-212000</v>
      </c>
    </row>
    <row r="31" s="1" customFormat="1" spans="1:16">
      <c r="A31" s="39" t="s">
        <v>73</v>
      </c>
      <c r="B31" s="39" t="s">
        <v>74</v>
      </c>
      <c r="C31" s="40" t="s">
        <v>75</v>
      </c>
      <c r="D31" s="41" t="s">
        <v>76</v>
      </c>
      <c r="E31" s="16">
        <v>0</v>
      </c>
      <c r="F31" s="16">
        <v>0</v>
      </c>
      <c r="G31" s="16">
        <v>0</v>
      </c>
      <c r="H31" s="21">
        <v>0</v>
      </c>
      <c r="I31" s="21">
        <v>0</v>
      </c>
      <c r="J31" s="16">
        <v>230000</v>
      </c>
      <c r="K31" s="16">
        <v>230000</v>
      </c>
      <c r="L31" s="16"/>
      <c r="M31" s="16"/>
      <c r="N31" s="16"/>
      <c r="O31" s="16">
        <v>230000</v>
      </c>
      <c r="P31" s="16">
        <f t="shared" si="9"/>
        <v>230000</v>
      </c>
    </row>
    <row r="32" s="1" customFormat="1" spans="1:16">
      <c r="A32" s="34" t="s">
        <v>77</v>
      </c>
      <c r="B32" s="11"/>
      <c r="C32" s="12"/>
      <c r="D32" s="35" t="s">
        <v>78</v>
      </c>
      <c r="E32" s="13">
        <f>E33</f>
        <v>-98000</v>
      </c>
      <c r="F32" s="13">
        <f t="shared" ref="F32:O32" si="10">F33</f>
        <v>-98000</v>
      </c>
      <c r="G32" s="13">
        <f t="shared" si="10"/>
        <v>0</v>
      </c>
      <c r="H32" s="13">
        <f t="shared" si="10"/>
        <v>0</v>
      </c>
      <c r="I32" s="13">
        <f t="shared" si="10"/>
        <v>0</v>
      </c>
      <c r="J32" s="13">
        <f t="shared" si="10"/>
        <v>98000</v>
      </c>
      <c r="K32" s="13">
        <f t="shared" si="10"/>
        <v>98000</v>
      </c>
      <c r="L32" s="13">
        <f t="shared" si="10"/>
        <v>0</v>
      </c>
      <c r="M32" s="13">
        <f t="shared" si="10"/>
        <v>0</v>
      </c>
      <c r="N32" s="13">
        <f t="shared" si="10"/>
        <v>0</v>
      </c>
      <c r="O32" s="13">
        <f t="shared" si="10"/>
        <v>98000</v>
      </c>
      <c r="P32" s="13">
        <f t="shared" ref="P32" si="11">J32+E32</f>
        <v>0</v>
      </c>
    </row>
    <row r="33" s="1" customFormat="1" spans="1:16">
      <c r="A33" s="34" t="s">
        <v>79</v>
      </c>
      <c r="B33" s="11"/>
      <c r="C33" s="12"/>
      <c r="D33" s="13"/>
      <c r="E33" s="13">
        <f>SUM(E34:E38)</f>
        <v>-98000</v>
      </c>
      <c r="F33" s="13">
        <f t="shared" ref="F33:P33" si="12">SUM(F34:F38)</f>
        <v>-98000</v>
      </c>
      <c r="G33" s="13">
        <f t="shared" si="12"/>
        <v>0</v>
      </c>
      <c r="H33" s="13">
        <f t="shared" si="12"/>
        <v>0</v>
      </c>
      <c r="I33" s="13">
        <f t="shared" si="12"/>
        <v>0</v>
      </c>
      <c r="J33" s="13">
        <f t="shared" si="12"/>
        <v>98000</v>
      </c>
      <c r="K33" s="13">
        <f t="shared" si="12"/>
        <v>98000</v>
      </c>
      <c r="L33" s="13">
        <f t="shared" si="12"/>
        <v>0</v>
      </c>
      <c r="M33" s="13">
        <f t="shared" si="12"/>
        <v>0</v>
      </c>
      <c r="N33" s="13">
        <f t="shared" si="12"/>
        <v>0</v>
      </c>
      <c r="O33" s="13">
        <f t="shared" si="12"/>
        <v>98000</v>
      </c>
      <c r="P33" s="13">
        <f t="shared" si="12"/>
        <v>0</v>
      </c>
    </row>
    <row r="34" s="1" customFormat="1" ht="25.5" spans="1:16">
      <c r="A34" s="36" t="s">
        <v>80</v>
      </c>
      <c r="B34" s="36" t="s">
        <v>27</v>
      </c>
      <c r="C34" s="37" t="s">
        <v>28</v>
      </c>
      <c r="D34" s="38" t="s">
        <v>29</v>
      </c>
      <c r="E34" s="16">
        <v>-98000</v>
      </c>
      <c r="F34" s="16">
        <v>-98000</v>
      </c>
      <c r="G34" s="16">
        <v>0</v>
      </c>
      <c r="H34" s="16">
        <v>0</v>
      </c>
      <c r="I34" s="16">
        <v>0</v>
      </c>
      <c r="J34" s="16">
        <v>98000</v>
      </c>
      <c r="K34" s="16">
        <v>98000</v>
      </c>
      <c r="L34" s="16">
        <v>0</v>
      </c>
      <c r="M34" s="16">
        <v>0</v>
      </c>
      <c r="N34" s="16">
        <v>0</v>
      </c>
      <c r="O34" s="16">
        <v>98000</v>
      </c>
      <c r="P34" s="16">
        <f>K34+E34</f>
        <v>0</v>
      </c>
    </row>
    <row r="35" ht="25.5" spans="1:16">
      <c r="A35" s="36" t="s">
        <v>81</v>
      </c>
      <c r="B35" s="36" t="s">
        <v>82</v>
      </c>
      <c r="C35" s="37" t="s">
        <v>83</v>
      </c>
      <c r="D35" s="38" t="s">
        <v>84</v>
      </c>
      <c r="E35" s="15">
        <v>395000</v>
      </c>
      <c r="F35" s="15">
        <v>395000</v>
      </c>
      <c r="G35" s="15">
        <v>0</v>
      </c>
      <c r="H35" s="19">
        <v>0</v>
      </c>
      <c r="I35" s="19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f t="shared" ref="P35:P36" si="13">E35+J35</f>
        <v>395000</v>
      </c>
    </row>
    <row r="36" spans="1:16">
      <c r="A36" s="36" t="s">
        <v>85</v>
      </c>
      <c r="B36" s="36" t="s">
        <v>86</v>
      </c>
      <c r="C36" s="37" t="s">
        <v>83</v>
      </c>
      <c r="D36" s="38" t="s">
        <v>87</v>
      </c>
      <c r="E36" s="15">
        <f>-395000-15360.38+1500000</f>
        <v>1089639.62</v>
      </c>
      <c r="F36" s="15">
        <f>-395000-15360.38+1500000</f>
        <v>1089639.62</v>
      </c>
      <c r="G36" s="15">
        <v>0</v>
      </c>
      <c r="H36" s="19">
        <v>0</v>
      </c>
      <c r="I36" s="19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f t="shared" si="13"/>
        <v>1089639.62</v>
      </c>
    </row>
    <row r="37" s="1" customFormat="1" spans="1:16">
      <c r="A37" s="36" t="s">
        <v>88</v>
      </c>
      <c r="B37" s="36" t="s">
        <v>89</v>
      </c>
      <c r="C37" s="37" t="s">
        <v>90</v>
      </c>
      <c r="D37" s="38" t="s">
        <v>91</v>
      </c>
      <c r="E37" s="16">
        <v>15360.38</v>
      </c>
      <c r="F37" s="16">
        <v>15360.38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f t="shared" ref="P37:P38" si="14">K37+E37</f>
        <v>15360.38</v>
      </c>
    </row>
    <row r="38" s="1" customFormat="1" ht="25.5" spans="1:16">
      <c r="A38" s="36" t="s">
        <v>92</v>
      </c>
      <c r="B38" s="36" t="s">
        <v>93</v>
      </c>
      <c r="C38" s="37" t="s">
        <v>94</v>
      </c>
      <c r="D38" s="38" t="s">
        <v>95</v>
      </c>
      <c r="E38" s="16">
        <v>-1500000</v>
      </c>
      <c r="F38" s="16">
        <v>-1500000</v>
      </c>
      <c r="G38" s="16"/>
      <c r="H38" s="16"/>
      <c r="I38" s="16"/>
      <c r="J38" s="16"/>
      <c r="K38" s="16"/>
      <c r="L38" s="16"/>
      <c r="M38" s="16"/>
      <c r="N38" s="16"/>
      <c r="O38" s="16"/>
      <c r="P38" s="16">
        <f t="shared" si="14"/>
        <v>-1500000</v>
      </c>
    </row>
    <row r="39" spans="1:16">
      <c r="A39" s="42" t="s">
        <v>96</v>
      </c>
      <c r="B39" s="22"/>
      <c r="C39" s="23"/>
      <c r="D39" s="43" t="s">
        <v>97</v>
      </c>
      <c r="E39" s="24">
        <f>E40</f>
        <v>0</v>
      </c>
      <c r="F39" s="24">
        <f t="shared" ref="F39:P39" si="15">F40</f>
        <v>0</v>
      </c>
      <c r="G39" s="24">
        <f t="shared" si="15"/>
        <v>-35000</v>
      </c>
      <c r="H39" s="24">
        <f t="shared" si="15"/>
        <v>35000</v>
      </c>
      <c r="I39" s="24">
        <f t="shared" si="15"/>
        <v>0</v>
      </c>
      <c r="J39" s="24">
        <f t="shared" si="15"/>
        <v>0</v>
      </c>
      <c r="K39" s="24">
        <f t="shared" si="15"/>
        <v>0</v>
      </c>
      <c r="L39" s="24">
        <f t="shared" si="15"/>
        <v>0</v>
      </c>
      <c r="M39" s="24">
        <f t="shared" si="15"/>
        <v>0</v>
      </c>
      <c r="N39" s="24">
        <f t="shared" si="15"/>
        <v>0</v>
      </c>
      <c r="O39" s="24">
        <f t="shared" si="15"/>
        <v>0</v>
      </c>
      <c r="P39" s="24">
        <f t="shared" si="15"/>
        <v>0</v>
      </c>
    </row>
    <row r="40" spans="1:16">
      <c r="A40" s="42" t="s">
        <v>98</v>
      </c>
      <c r="B40" s="22"/>
      <c r="C40" s="23"/>
      <c r="D40" s="24"/>
      <c r="E40" s="24">
        <f t="shared" ref="E40:P40" si="16">SUM(E41:E41)</f>
        <v>0</v>
      </c>
      <c r="F40" s="24">
        <f t="shared" si="16"/>
        <v>0</v>
      </c>
      <c r="G40" s="24">
        <f t="shared" si="16"/>
        <v>-35000</v>
      </c>
      <c r="H40" s="24">
        <f t="shared" si="16"/>
        <v>35000</v>
      </c>
      <c r="I40" s="24">
        <f t="shared" si="16"/>
        <v>0</v>
      </c>
      <c r="J40" s="24">
        <f t="shared" si="16"/>
        <v>0</v>
      </c>
      <c r="K40" s="24">
        <f t="shared" si="16"/>
        <v>0</v>
      </c>
      <c r="L40" s="24">
        <f t="shared" si="16"/>
        <v>0</v>
      </c>
      <c r="M40" s="24">
        <f t="shared" si="16"/>
        <v>0</v>
      </c>
      <c r="N40" s="24">
        <f t="shared" si="16"/>
        <v>0</v>
      </c>
      <c r="O40" s="24">
        <f t="shared" si="16"/>
        <v>0</v>
      </c>
      <c r="P40" s="24">
        <f t="shared" si="16"/>
        <v>0</v>
      </c>
    </row>
    <row r="41" ht="25.5" spans="1:16">
      <c r="A41" s="36" t="s">
        <v>99</v>
      </c>
      <c r="B41" s="36" t="s">
        <v>27</v>
      </c>
      <c r="C41" s="37" t="s">
        <v>28</v>
      </c>
      <c r="D41" s="38" t="s">
        <v>29</v>
      </c>
      <c r="E41" s="15">
        <v>0</v>
      </c>
      <c r="F41" s="15">
        <v>0</v>
      </c>
      <c r="G41" s="15">
        <v>-35000</v>
      </c>
      <c r="H41" s="15">
        <v>35000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7">
        <f t="shared" ref="P41" si="17">E41+J41</f>
        <v>0</v>
      </c>
    </row>
    <row r="42" s="1" customFormat="1" spans="1:16">
      <c r="A42" s="34" t="s">
        <v>100</v>
      </c>
      <c r="B42" s="11"/>
      <c r="C42" s="12"/>
      <c r="D42" s="35" t="s">
        <v>101</v>
      </c>
      <c r="E42" s="13">
        <f>E43</f>
        <v>68865</v>
      </c>
      <c r="F42" s="13">
        <f t="shared" ref="F42:O42" si="18">F43</f>
        <v>68865</v>
      </c>
      <c r="G42" s="13">
        <f t="shared" si="18"/>
        <v>121536</v>
      </c>
      <c r="H42" s="13">
        <f t="shared" si="18"/>
        <v>0</v>
      </c>
      <c r="I42" s="13">
        <f t="shared" si="18"/>
        <v>0</v>
      </c>
      <c r="J42" s="13">
        <f t="shared" si="18"/>
        <v>0</v>
      </c>
      <c r="K42" s="13">
        <f t="shared" si="18"/>
        <v>0</v>
      </c>
      <c r="L42" s="13">
        <f t="shared" si="18"/>
        <v>0</v>
      </c>
      <c r="M42" s="13">
        <f t="shared" si="18"/>
        <v>0</v>
      </c>
      <c r="N42" s="13">
        <f t="shared" si="18"/>
        <v>0</v>
      </c>
      <c r="O42" s="13">
        <f t="shared" si="18"/>
        <v>0</v>
      </c>
      <c r="P42" s="13">
        <f t="shared" ref="P42" si="19">E42+J42</f>
        <v>68865</v>
      </c>
    </row>
    <row r="43" s="1" customFormat="1" spans="1:16">
      <c r="A43" s="34" t="s">
        <v>102</v>
      </c>
      <c r="B43" s="11"/>
      <c r="C43" s="12"/>
      <c r="D43" s="13"/>
      <c r="E43" s="13">
        <f>SUM(E44:E45)</f>
        <v>68865</v>
      </c>
      <c r="F43" s="13">
        <f t="shared" ref="F43:P43" si="20">SUM(F44:F45)</f>
        <v>68865</v>
      </c>
      <c r="G43" s="13">
        <f t="shared" si="20"/>
        <v>121536</v>
      </c>
      <c r="H43" s="13">
        <f t="shared" si="20"/>
        <v>0</v>
      </c>
      <c r="I43" s="13">
        <f t="shared" si="20"/>
        <v>0</v>
      </c>
      <c r="J43" s="13">
        <f t="shared" si="20"/>
        <v>0</v>
      </c>
      <c r="K43" s="13">
        <f t="shared" si="20"/>
        <v>0</v>
      </c>
      <c r="L43" s="13">
        <f t="shared" si="20"/>
        <v>0</v>
      </c>
      <c r="M43" s="13">
        <f t="shared" si="20"/>
        <v>0</v>
      </c>
      <c r="N43" s="13">
        <f t="shared" si="20"/>
        <v>0</v>
      </c>
      <c r="O43" s="13">
        <f t="shared" si="20"/>
        <v>0</v>
      </c>
      <c r="P43" s="13">
        <f t="shared" si="20"/>
        <v>68865</v>
      </c>
    </row>
    <row r="44" s="1" customFormat="1" ht="25.5" spans="1:16">
      <c r="A44" s="36" t="s">
        <v>103</v>
      </c>
      <c r="B44" s="36" t="s">
        <v>27</v>
      </c>
      <c r="C44" s="37" t="s">
        <v>28</v>
      </c>
      <c r="D44" s="38" t="s">
        <v>29</v>
      </c>
      <c r="E44" s="16">
        <v>151536</v>
      </c>
      <c r="F44" s="16">
        <v>151536</v>
      </c>
      <c r="G44" s="16">
        <v>121536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ref="P44:P45" si="21">E44+J44</f>
        <v>151536</v>
      </c>
    </row>
    <row r="45" s="1" customFormat="1" spans="1:16">
      <c r="A45" s="36" t="s">
        <v>104</v>
      </c>
      <c r="B45" s="36" t="s">
        <v>105</v>
      </c>
      <c r="C45" s="37" t="s">
        <v>106</v>
      </c>
      <c r="D45" s="38" t="s">
        <v>107</v>
      </c>
      <c r="E45" s="16">
        <v>-82671</v>
      </c>
      <c r="F45" s="16">
        <v>-82671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21"/>
        <v>-82671</v>
      </c>
    </row>
    <row r="46" s="1" customFormat="1" ht="30.75" customHeight="1" spans="1:16">
      <c r="A46" s="11" t="s">
        <v>108</v>
      </c>
      <c r="B46" s="11" t="s">
        <v>108</v>
      </c>
      <c r="C46" s="12" t="s">
        <v>108</v>
      </c>
      <c r="D46" s="13" t="s">
        <v>109</v>
      </c>
      <c r="E46" s="13">
        <f>E14+E19+E32+E42+E39+E24</f>
        <v>-922969</v>
      </c>
      <c r="F46" s="13">
        <f t="shared" ref="F46:P46" si="22">F14+F19+F32+F42+F39+F24</f>
        <v>-922969</v>
      </c>
      <c r="G46" s="13">
        <f t="shared" si="22"/>
        <v>-1147464</v>
      </c>
      <c r="H46" s="13">
        <f t="shared" si="22"/>
        <v>-568100</v>
      </c>
      <c r="I46" s="13">
        <f t="shared" si="22"/>
        <v>0</v>
      </c>
      <c r="J46" s="13">
        <f t="shared" si="22"/>
        <v>991834</v>
      </c>
      <c r="K46" s="13">
        <f t="shared" si="22"/>
        <v>991834</v>
      </c>
      <c r="L46" s="13">
        <f t="shared" si="22"/>
        <v>200500.5</v>
      </c>
      <c r="M46" s="13">
        <f t="shared" si="22"/>
        <v>0</v>
      </c>
      <c r="N46" s="13">
        <f t="shared" si="22"/>
        <v>0</v>
      </c>
      <c r="O46" s="13">
        <f t="shared" si="22"/>
        <v>791333.5</v>
      </c>
      <c r="P46" s="13">
        <f t="shared" si="22"/>
        <v>68865</v>
      </c>
    </row>
    <row r="47" spans="1:16">
      <c r="A47" s="25"/>
      <c r="B47" s="25"/>
      <c r="C47" s="26"/>
      <c r="D47" s="27"/>
      <c r="E47" s="27"/>
      <c r="F47" s="27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ht="42" customHeight="1" spans="1:16">
      <c r="A48" s="29" t="s">
        <v>110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hidden="1" spans="1:16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1:16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  <row r="51" ht="92.25" customHeight="1" spans="1:16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</row>
  </sheetData>
  <mergeCells count="24">
    <mergeCell ref="A5:P5"/>
    <mergeCell ref="A6:P6"/>
    <mergeCell ref="E9:I9"/>
    <mergeCell ref="J9:O9"/>
    <mergeCell ref="G10:H10"/>
    <mergeCell ref="M10:N10"/>
    <mergeCell ref="A48:P48"/>
    <mergeCell ref="A51:P51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</mergeCells>
  <pageMargins left="0.433070866141732" right="0.196850393700787" top="0.196850393700787" bottom="0.196850393700787" header="0" footer="0"/>
  <pageSetup paperSize="9" scale="56" fitToHeight="500" orientation="landscape"/>
  <headerFooter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2022-11-08T08:12:00Z</dcterms:created>
  <cp:lastPrinted>2024-09-26T08:32:00Z</cp:lastPrinted>
  <dcterms:modified xsi:type="dcterms:W3CDTF">2024-09-26T11:44:14Z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526DE7DD9A644F2389A090C7F710E740_12</vt:lpwstr>
  </property>
  <property fmtid="{D5CDD505-2E9C-101B-9397-08002B2CF9AE}" pid="3" name="KSOProductBuildVer">
    <vt:lpwstr>1049-12.2.0.18283</vt:lpwstr>
  </property>
</Properties>
</file>