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Лист1!$A$1:$P$55</definedName>
  </definedNames>
  <calcPr calcId="124519"/>
</workbook>
</file>

<file path=xl/calcChain.xml><?xml version="1.0" encoding="utf-8"?>
<calcChain xmlns="http://schemas.openxmlformats.org/spreadsheetml/2006/main">
  <c r="F31" i="1"/>
  <c r="G31"/>
  <c r="H31"/>
  <c r="I31"/>
  <c r="J31"/>
  <c r="K31"/>
  <c r="L31"/>
  <c r="M31"/>
  <c r="N31"/>
  <c r="O31"/>
  <c r="E31"/>
  <c r="P32"/>
  <c r="F19"/>
  <c r="G19"/>
  <c r="G18" s="1"/>
  <c r="H19"/>
  <c r="I19"/>
  <c r="I18" s="1"/>
  <c r="J19"/>
  <c r="K19"/>
  <c r="L19"/>
  <c r="M19"/>
  <c r="M18" s="1"/>
  <c r="N19"/>
  <c r="O19"/>
  <c r="E19"/>
  <c r="E18" s="1"/>
  <c r="F47"/>
  <c r="E47"/>
  <c r="E44" s="1"/>
  <c r="E43" s="1"/>
  <c r="P46"/>
  <c r="P20"/>
  <c r="P19" s="1"/>
  <c r="K18"/>
  <c r="O18"/>
  <c r="P22"/>
  <c r="P21"/>
  <c r="P48"/>
  <c r="F44"/>
  <c r="F43" s="1"/>
  <c r="G44"/>
  <c r="G43" s="1"/>
  <c r="H44"/>
  <c r="H43" s="1"/>
  <c r="I44"/>
  <c r="I43" s="1"/>
  <c r="J44"/>
  <c r="J43" s="1"/>
  <c r="K44"/>
  <c r="K43" s="1"/>
  <c r="L44"/>
  <c r="L43" s="1"/>
  <c r="M44"/>
  <c r="M43" s="1"/>
  <c r="N44"/>
  <c r="N43" s="1"/>
  <c r="O44"/>
  <c r="O43" s="1"/>
  <c r="P49"/>
  <c r="P45"/>
  <c r="F36"/>
  <c r="F35" s="1"/>
  <c r="G36"/>
  <c r="G35" s="1"/>
  <c r="H36"/>
  <c r="H35" s="1"/>
  <c r="I36"/>
  <c r="I35" s="1"/>
  <c r="J36"/>
  <c r="J35" s="1"/>
  <c r="K36"/>
  <c r="K35" s="1"/>
  <c r="L36"/>
  <c r="L35" s="1"/>
  <c r="M36"/>
  <c r="M35" s="1"/>
  <c r="N36"/>
  <c r="N35" s="1"/>
  <c r="O36"/>
  <c r="O35" s="1"/>
  <c r="E36"/>
  <c r="E35" s="1"/>
  <c r="P42"/>
  <c r="P41"/>
  <c r="P40"/>
  <c r="P39"/>
  <c r="P38"/>
  <c r="P37"/>
  <c r="P25"/>
  <c r="P24"/>
  <c r="F51"/>
  <c r="F50" s="1"/>
  <c r="G51"/>
  <c r="G50" s="1"/>
  <c r="H51"/>
  <c r="H50" s="1"/>
  <c r="I51"/>
  <c r="I50" s="1"/>
  <c r="J51"/>
  <c r="J50" s="1"/>
  <c r="K51"/>
  <c r="K50" s="1"/>
  <c r="L51"/>
  <c r="L50" s="1"/>
  <c r="M51"/>
  <c r="M50" s="1"/>
  <c r="N51"/>
  <c r="N50" s="1"/>
  <c r="O51"/>
  <c r="O50" s="1"/>
  <c r="E51"/>
  <c r="E50" s="1"/>
  <c r="F30"/>
  <c r="G30"/>
  <c r="H30"/>
  <c r="I30"/>
  <c r="J30"/>
  <c r="K30"/>
  <c r="L30"/>
  <c r="M30"/>
  <c r="N30"/>
  <c r="O30"/>
  <c r="E30"/>
  <c r="F27"/>
  <c r="F26" s="1"/>
  <c r="G27"/>
  <c r="G26" s="1"/>
  <c r="H27"/>
  <c r="H26" s="1"/>
  <c r="I27"/>
  <c r="I26" s="1"/>
  <c r="J27"/>
  <c r="J26" s="1"/>
  <c r="K27"/>
  <c r="K26" s="1"/>
  <c r="L27"/>
  <c r="L26" s="1"/>
  <c r="M27"/>
  <c r="M26" s="1"/>
  <c r="N27"/>
  <c r="N26" s="1"/>
  <c r="O27"/>
  <c r="O26" s="1"/>
  <c r="E27"/>
  <c r="E26" s="1"/>
  <c r="F18"/>
  <c r="H18"/>
  <c r="J18"/>
  <c r="L18"/>
  <c r="N18"/>
  <c r="F15"/>
  <c r="F14" s="1"/>
  <c r="G15"/>
  <c r="G14" s="1"/>
  <c r="H15"/>
  <c r="H14" s="1"/>
  <c r="I15"/>
  <c r="I14" s="1"/>
  <c r="J15"/>
  <c r="J14" s="1"/>
  <c r="K15"/>
  <c r="K14" s="1"/>
  <c r="L15"/>
  <c r="L14" s="1"/>
  <c r="M15"/>
  <c r="M14" s="1"/>
  <c r="N15"/>
  <c r="N14" s="1"/>
  <c r="O15"/>
  <c r="O14" s="1"/>
  <c r="E15"/>
  <c r="E14" s="1"/>
  <c r="P52"/>
  <c r="P34"/>
  <c r="P29"/>
  <c r="P28"/>
  <c r="P23"/>
  <c r="P17"/>
  <c r="P16"/>
  <c r="P47" l="1"/>
  <c r="G53"/>
  <c r="O53"/>
  <c r="M53"/>
  <c r="K53"/>
  <c r="I53"/>
  <c r="P15"/>
  <c r="P31"/>
  <c r="E53"/>
  <c r="N53"/>
  <c r="L53"/>
  <c r="J53"/>
  <c r="H53"/>
  <c r="F53"/>
  <c r="P51"/>
  <c r="P44"/>
  <c r="P43" s="1"/>
  <c r="P36"/>
  <c r="P35" s="1"/>
  <c r="P14"/>
  <c r="P30"/>
  <c r="P50"/>
  <c r="P18"/>
  <c r="P53" l="1"/>
</calcChain>
</file>

<file path=xl/sharedStrings.xml><?xml version="1.0" encoding="utf-8"?>
<sst xmlns="http://schemas.openxmlformats.org/spreadsheetml/2006/main" count="144" uniqueCount="123">
  <si>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</si>
  <si>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</si>
  <si>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</si>
  <si>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</si>
  <si>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</si>
  <si>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</si>
  <si>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</si>
  <si>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</si>
  <si>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</si>
  <si>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</si>
  <si>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</si>
  <si>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</si>
  <si>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</si>
  <si>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</si>
  <si>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</si>
  <si>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</si>
  <si>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</si>
  <si>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</si>
  <si>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</si>
  <si>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</si>
  <si>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від____________2024 №____</t>
  </si>
  <si>
    <t>видатків  бюджету Дрогобицької міської територіальної громади на 2024 рік</t>
  </si>
  <si>
    <t>1355300000</t>
  </si>
  <si>
    <t>0700000</t>
  </si>
  <si>
    <t>Відділ охорони здоров`я виконавчих органів Дрогобицької міської ради</t>
  </si>
  <si>
    <t>0710000</t>
  </si>
  <si>
    <t>0200000</t>
  </si>
  <si>
    <t>Виконавчий комітет Дрогобицької міської ради</t>
  </si>
  <si>
    <t>0210000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</si>
  <si>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</si>
  <si>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</si>
  <si>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</si>
  <si>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</si>
  <si>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0213133</t>
  </si>
  <si>
    <t>3133</t>
  </si>
  <si>
    <t>1040</t>
  </si>
  <si>
    <t>Інші заходи та заклади молодіжної політики</t>
  </si>
  <si>
    <t>0600000</t>
  </si>
  <si>
    <t>Відділ освіти виконавчих органів Дрогобицької міської ради</t>
  </si>
  <si>
    <t>0610000</t>
  </si>
  <si>
    <t>0611210</t>
  </si>
  <si>
    <t>1210</t>
  </si>
  <si>
    <t>0990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</si>
  <si>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</si>
  <si>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0710160</t>
  </si>
  <si>
    <t>0712151</t>
  </si>
  <si>
    <t>2151</t>
  </si>
  <si>
    <t>0763</t>
  </si>
  <si>
    <t>Забезпечення діяльності інших закладів у сфері охорони здоров`я</t>
  </si>
  <si>
    <t>0800000</t>
  </si>
  <si>
    <t>Управління  соціального захисту населення Дрогобицької міської ради</t>
  </si>
  <si>
    <t>0810000</t>
  </si>
  <si>
    <t>0813242</t>
  </si>
  <si>
    <t>3242</t>
  </si>
  <si>
    <t>1090</t>
  </si>
  <si>
    <t>Інші заходи у сфері соціального захисту і соціального забезпечення</t>
  </si>
  <si>
    <t>3100000</t>
  </si>
  <si>
    <t>Управління майна громади Дрогобицької міської ради</t>
  </si>
  <si>
    <t>3110000</t>
  </si>
  <si>
    <t>3110160</t>
  </si>
  <si>
    <t>Додаток 3</t>
  </si>
  <si>
    <t>0611291</t>
  </si>
  <si>
    <t>0611292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</si>
  <si>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</si>
  <si>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</si>
  <si>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</si>
  <si>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</si>
  <si>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</si>
  <si>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1010160</t>
  </si>
  <si>
    <t>1011080</t>
  </si>
  <si>
    <t>1080</t>
  </si>
  <si>
    <t>0960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</si>
  <si>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</si>
  <si>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</si>
  <si>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</si>
  <si>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</si>
  <si>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</si>
  <si>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</si>
  <si>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</si>
  <si>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</si>
  <si>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</si>
  <si>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</si>
  <si>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</si>
  <si>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</si>
  <si>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</si>
  <si>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</si>
  <si>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</si>
  <si>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</si>
  <si>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1200000</t>
  </si>
  <si>
    <t>Департамент міського господарства Дрогобицької міської ради</t>
  </si>
  <si>
    <t>1210000</t>
  </si>
  <si>
    <t>1210180</t>
  </si>
  <si>
    <t>0180</t>
  </si>
  <si>
    <t>0133</t>
  </si>
  <si>
    <t>Інша діяльність у сфері державного управління</t>
  </si>
  <si>
    <t>1216030</t>
  </si>
  <si>
    <t>6030</t>
  </si>
  <si>
    <t>0620</t>
  </si>
  <si>
    <t>Організація благоустрою населених пунктів</t>
  </si>
  <si>
    <t>1217640</t>
  </si>
  <si>
    <t>7640</t>
  </si>
  <si>
    <t>0470</t>
  </si>
  <si>
    <t>Заходи з енергозбереження</t>
  </si>
  <si>
    <t>Розроблення схем планування та забудови територій (містобудівної документації)</t>
  </si>
  <si>
    <t>0443</t>
  </si>
  <si>
    <t>0611181</t>
  </si>
  <si>
    <t>0611182</t>
  </si>
  <si>
    <t>0611024</t>
  </si>
  <si>
    <t>1024</t>
  </si>
  <si>
    <t>0910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</si>
  <si>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</si>
  <si>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1216011</t>
  </si>
  <si>
    <t>6011</t>
  </si>
  <si>
    <t>0610</t>
  </si>
  <si>
    <t>Експлуатація та технічне обслуговування житлового фонду</t>
  </si>
  <si>
    <t>Начальник  фінансового управління                                                                               Оксана САВРАН</t>
  </si>
  <si>
    <t>до рішення сесії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</si>
  <si>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</si>
  <si>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</si>
  <si>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0813221</t>
  </si>
  <si>
    <t>3221</t>
  </si>
  <si>
    <t>1060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</si>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</sst>
</file>

<file path=xl/styles.xml><?xml version="1.0" encoding="utf-8"?>
<styleSheet xmlns="http://schemas.openxmlformats.org/spreadsheetml/2006/main">
  <fonts count="12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6" fillId="2" borderId="0" xfId="0" applyFont="1" applyFill="1"/>
    <xf numFmtId="0" fontId="3" fillId="0" borderId="0" xfId="0" applyFont="1"/>
    <xf numFmtId="0" fontId="0" fillId="2" borderId="1" xfId="0" quotePrefix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vertical="center" wrapText="1"/>
    </xf>
    <xf numFmtId="0" fontId="9" fillId="0" borderId="0" xfId="0" applyFont="1"/>
    <xf numFmtId="0" fontId="10" fillId="2" borderId="2" xfId="0" quotePrefix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4" fontId="10" fillId="2" borderId="2" xfId="0" quotePrefix="1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vertical="center" wrapText="1"/>
    </xf>
    <xf numFmtId="0" fontId="6" fillId="0" borderId="0" xfId="0" applyFont="1"/>
    <xf numFmtId="0" fontId="10" fillId="0" borderId="2" xfId="0" quotePrefix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0" fillId="0" borderId="2" xfId="0" quotePrefix="1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0" fillId="2" borderId="4" xfId="0" quotePrefix="1" applyFill="1" applyBorder="1" applyAlignment="1">
      <alignment horizontal="center" vertical="center" wrapText="1"/>
    </xf>
    <xf numFmtId="4" fontId="0" fillId="2" borderId="4" xfId="0" quotePrefix="1" applyNumberForma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left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0" fontId="0" fillId="2" borderId="5" xfId="0" quotePrefix="1" applyFill="1" applyBorder="1" applyAlignment="1">
      <alignment horizontal="center" vertical="center" wrapText="1"/>
    </xf>
    <xf numFmtId="4" fontId="0" fillId="2" borderId="5" xfId="0" quotePrefix="1" applyNumberFormat="1" applyFill="1" applyBorder="1" applyAlignment="1">
      <alignment horizontal="center" vertical="center" wrapText="1"/>
    </xf>
    <xf numFmtId="4" fontId="0" fillId="2" borderId="5" xfId="0" quotePrefix="1" applyNumberFormat="1" applyFill="1" applyBorder="1" applyAlignment="1">
      <alignment horizontal="left" vertical="center" wrapText="1"/>
    </xf>
    <xf numFmtId="4" fontId="0" fillId="2" borderId="5" xfId="0" applyNumberFormat="1" applyFill="1" applyBorder="1" applyAlignment="1">
      <alignment horizontal="center" vertical="center" wrapText="1"/>
    </xf>
    <xf numFmtId="4" fontId="0" fillId="0" borderId="5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8"/>
  <sheetViews>
    <sheetView tabSelected="1" view="pageBreakPreview" zoomScale="89" zoomScaleSheetLayoutView="89" workbookViewId="0">
      <pane xSplit="7" ySplit="13" topLeftCell="H14" activePane="bottomRight" state="frozen"/>
      <selection pane="topRight" activeCell="H1" sqref="H1"/>
      <selection pane="bottomLeft" activeCell="A16" sqref="A16"/>
      <selection pane="bottomRight" activeCell="A36" sqref="A36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.42578125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0" width="14.85546875" style="1" customWidth="1"/>
    <col min="11" max="11" width="14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>
      <c r="N1" s="9" t="s">
        <v>60</v>
      </c>
    </row>
    <row r="2" spans="1:16" ht="15.75">
      <c r="N2" s="9" t="s">
        <v>116</v>
      </c>
    </row>
    <row r="3" spans="1:16" ht="15.75">
      <c r="N3" s="9" t="s">
        <v>20</v>
      </c>
    </row>
    <row r="5" spans="1:16" ht="30.75" customHeight="1">
      <c r="A5" s="41" t="s">
        <v>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ht="30" customHeight="1">
      <c r="A6" s="41" t="s">
        <v>21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>
      <c r="A7" s="11" t="s">
        <v>22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22.5" customHeight="1">
      <c r="A8" s="3" t="s">
        <v>16</v>
      </c>
      <c r="P8" s="4" t="s">
        <v>1</v>
      </c>
    </row>
    <row r="9" spans="1:16">
      <c r="A9" s="43" t="s">
        <v>2</v>
      </c>
      <c r="B9" s="43" t="s">
        <v>3</v>
      </c>
      <c r="C9" s="43" t="s">
        <v>4</v>
      </c>
      <c r="D9" s="44" t="s">
        <v>5</v>
      </c>
      <c r="E9" s="44" t="s">
        <v>6</v>
      </c>
      <c r="F9" s="44"/>
      <c r="G9" s="44"/>
      <c r="H9" s="44"/>
      <c r="I9" s="44"/>
      <c r="J9" s="44" t="s">
        <v>11</v>
      </c>
      <c r="K9" s="44"/>
      <c r="L9" s="44"/>
      <c r="M9" s="44"/>
      <c r="N9" s="44"/>
      <c r="O9" s="44"/>
      <c r="P9" s="44" t="s">
        <v>13</v>
      </c>
    </row>
    <row r="10" spans="1:16" s="10" customFormat="1">
      <c r="A10" s="44"/>
      <c r="B10" s="44"/>
      <c r="C10" s="44"/>
      <c r="D10" s="44"/>
      <c r="E10" s="45" t="s">
        <v>7</v>
      </c>
      <c r="F10" s="45" t="s">
        <v>17</v>
      </c>
      <c r="G10" s="45" t="s">
        <v>8</v>
      </c>
      <c r="H10" s="45"/>
      <c r="I10" s="45" t="s">
        <v>10</v>
      </c>
      <c r="J10" s="45" t="s">
        <v>7</v>
      </c>
      <c r="K10" s="45" t="s">
        <v>12</v>
      </c>
      <c r="L10" s="45" t="s">
        <v>17</v>
      </c>
      <c r="M10" s="45" t="s">
        <v>8</v>
      </c>
      <c r="N10" s="45"/>
      <c r="O10" s="45" t="s">
        <v>10</v>
      </c>
      <c r="P10" s="44"/>
    </row>
    <row r="11" spans="1:16" s="10" customFormat="1">
      <c r="A11" s="44"/>
      <c r="B11" s="44"/>
      <c r="C11" s="44"/>
      <c r="D11" s="44"/>
      <c r="E11" s="45"/>
      <c r="F11" s="45"/>
      <c r="G11" s="45" t="s">
        <v>18</v>
      </c>
      <c r="H11" s="45" t="s">
        <v>9</v>
      </c>
      <c r="I11" s="45"/>
      <c r="J11" s="45"/>
      <c r="K11" s="45"/>
      <c r="L11" s="45"/>
      <c r="M11" s="45" t="s">
        <v>19</v>
      </c>
      <c r="N11" s="45" t="s">
        <v>9</v>
      </c>
      <c r="O11" s="45"/>
      <c r="P11" s="44"/>
    </row>
    <row r="12" spans="1:16" s="10" customFormat="1" ht="54" customHeight="1">
      <c r="A12" s="44"/>
      <c r="B12" s="44"/>
      <c r="C12" s="44"/>
      <c r="D12" s="44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4"/>
    </row>
    <row r="13" spans="1:16" s="10" customFormat="1" ht="19.5" customHeight="1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12">
        <v>14</v>
      </c>
      <c r="O13" s="12">
        <v>15</v>
      </c>
      <c r="P13" s="12">
        <v>16</v>
      </c>
    </row>
    <row r="14" spans="1:16" s="36" customFormat="1" ht="28.5" customHeight="1">
      <c r="A14" s="31" t="s">
        <v>26</v>
      </c>
      <c r="B14" s="32"/>
      <c r="C14" s="33"/>
      <c r="D14" s="34" t="s">
        <v>27</v>
      </c>
      <c r="E14" s="35">
        <f>E15</f>
        <v>0</v>
      </c>
      <c r="F14" s="35">
        <f t="shared" ref="F14:O14" si="0">F15</f>
        <v>0</v>
      </c>
      <c r="G14" s="35">
        <f t="shared" si="0"/>
        <v>0</v>
      </c>
      <c r="H14" s="35">
        <f t="shared" si="0"/>
        <v>0</v>
      </c>
      <c r="I14" s="35">
        <f t="shared" si="0"/>
        <v>0</v>
      </c>
      <c r="J14" s="35">
        <f t="shared" si="0"/>
        <v>0</v>
      </c>
      <c r="K14" s="35">
        <f t="shared" si="0"/>
        <v>0</v>
      </c>
      <c r="L14" s="35">
        <f t="shared" si="0"/>
        <v>0</v>
      </c>
      <c r="M14" s="35">
        <f t="shared" si="0"/>
        <v>0</v>
      </c>
      <c r="N14" s="35">
        <f t="shared" si="0"/>
        <v>0</v>
      </c>
      <c r="O14" s="35">
        <f t="shared" si="0"/>
        <v>0</v>
      </c>
      <c r="P14" s="35">
        <f t="shared" ref="P14:P25" si="1">E14+J14</f>
        <v>0</v>
      </c>
    </row>
    <row r="15" spans="1:16" ht="23.25" customHeight="1">
      <c r="A15" s="19" t="s">
        <v>28</v>
      </c>
      <c r="B15" s="20"/>
      <c r="C15" s="21"/>
      <c r="D15" s="13"/>
      <c r="E15" s="13">
        <f>E16+E17</f>
        <v>0</v>
      </c>
      <c r="F15" s="13">
        <f t="shared" ref="F15:O15" si="2">F16+F17</f>
        <v>0</v>
      </c>
      <c r="G15" s="13">
        <f t="shared" si="2"/>
        <v>0</v>
      </c>
      <c r="H15" s="13">
        <f t="shared" si="2"/>
        <v>0</v>
      </c>
      <c r="I15" s="13">
        <f t="shared" si="2"/>
        <v>0</v>
      </c>
      <c r="J15" s="13">
        <f t="shared" si="2"/>
        <v>0</v>
      </c>
      <c r="K15" s="13">
        <f t="shared" si="2"/>
        <v>0</v>
      </c>
      <c r="L15" s="13">
        <f t="shared" si="2"/>
        <v>0</v>
      </c>
      <c r="M15" s="13">
        <f t="shared" si="2"/>
        <v>0</v>
      </c>
      <c r="N15" s="13">
        <f t="shared" si="2"/>
        <v>0</v>
      </c>
      <c r="O15" s="13">
        <f t="shared" si="2"/>
        <v>0</v>
      </c>
      <c r="P15" s="13">
        <f t="shared" si="1"/>
        <v>0</v>
      </c>
    </row>
    <row r="16" spans="1:16" ht="29.25" customHeight="1">
      <c r="A16" s="23" t="s">
        <v>29</v>
      </c>
      <c r="B16" s="23" t="s">
        <v>30</v>
      </c>
      <c r="C16" s="24" t="s">
        <v>31</v>
      </c>
      <c r="D16" s="25" t="s">
        <v>32</v>
      </c>
      <c r="E16" s="14">
        <v>-15275</v>
      </c>
      <c r="F16" s="14">
        <v>-15275</v>
      </c>
      <c r="G16" s="14">
        <v>0</v>
      </c>
      <c r="H16" s="26">
        <v>0</v>
      </c>
      <c r="I16" s="26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f t="shared" si="1"/>
        <v>-15275</v>
      </c>
    </row>
    <row r="17" spans="1:16" ht="23.25" customHeight="1">
      <c r="A17" s="23" t="s">
        <v>33</v>
      </c>
      <c r="B17" s="23" t="s">
        <v>34</v>
      </c>
      <c r="C17" s="24" t="s">
        <v>35</v>
      </c>
      <c r="D17" s="25" t="s">
        <v>36</v>
      </c>
      <c r="E17" s="14">
        <v>15275</v>
      </c>
      <c r="F17" s="14">
        <v>15275</v>
      </c>
      <c r="G17" s="14">
        <v>0</v>
      </c>
      <c r="H17" s="26">
        <v>0</v>
      </c>
      <c r="I17" s="26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f t="shared" si="1"/>
        <v>15275</v>
      </c>
    </row>
    <row r="18" spans="1:16" s="36" customFormat="1" ht="33" customHeight="1">
      <c r="A18" s="31" t="s">
        <v>37</v>
      </c>
      <c r="B18" s="32"/>
      <c r="C18" s="33"/>
      <c r="D18" s="34" t="s">
        <v>38</v>
      </c>
      <c r="E18" s="35">
        <f>E19</f>
        <v>-150680.20000000001</v>
      </c>
      <c r="F18" s="35">
        <f t="shared" ref="F18:O18" si="3">F19</f>
        <v>-150680.20000000001</v>
      </c>
      <c r="G18" s="35">
        <f t="shared" si="3"/>
        <v>199534</v>
      </c>
      <c r="H18" s="35">
        <f t="shared" si="3"/>
        <v>-100000</v>
      </c>
      <c r="I18" s="35">
        <f t="shared" si="3"/>
        <v>0</v>
      </c>
      <c r="J18" s="35">
        <f t="shared" si="3"/>
        <v>394112.2</v>
      </c>
      <c r="K18" s="35">
        <f t="shared" si="3"/>
        <v>394112.2</v>
      </c>
      <c r="L18" s="35">
        <f t="shared" si="3"/>
        <v>42381</v>
      </c>
      <c r="M18" s="35">
        <f t="shared" si="3"/>
        <v>0</v>
      </c>
      <c r="N18" s="35">
        <f t="shared" si="3"/>
        <v>0</v>
      </c>
      <c r="O18" s="35">
        <f t="shared" si="3"/>
        <v>351731.20000000001</v>
      </c>
      <c r="P18" s="35">
        <f t="shared" si="1"/>
        <v>243432</v>
      </c>
    </row>
    <row r="19" spans="1:16" ht="23.25" customHeight="1">
      <c r="A19" s="19" t="s">
        <v>39</v>
      </c>
      <c r="B19" s="20"/>
      <c r="C19" s="21"/>
      <c r="D19" s="13"/>
      <c r="E19" s="13">
        <f>SUM(E20:E25)</f>
        <v>-150680.20000000001</v>
      </c>
      <c r="F19" s="13">
        <f t="shared" ref="F19:P19" si="4">SUM(F20:F25)</f>
        <v>-150680.20000000001</v>
      </c>
      <c r="G19" s="13">
        <f t="shared" si="4"/>
        <v>199534</v>
      </c>
      <c r="H19" s="13">
        <f t="shared" si="4"/>
        <v>-100000</v>
      </c>
      <c r="I19" s="13">
        <f t="shared" si="4"/>
        <v>0</v>
      </c>
      <c r="J19" s="13">
        <f t="shared" si="4"/>
        <v>394112.2</v>
      </c>
      <c r="K19" s="13">
        <f t="shared" si="4"/>
        <v>394112.2</v>
      </c>
      <c r="L19" s="13">
        <f t="shared" si="4"/>
        <v>42381</v>
      </c>
      <c r="M19" s="13">
        <f t="shared" si="4"/>
        <v>0</v>
      </c>
      <c r="N19" s="13">
        <f t="shared" si="4"/>
        <v>0</v>
      </c>
      <c r="O19" s="13">
        <f t="shared" si="4"/>
        <v>351731.20000000001</v>
      </c>
      <c r="P19" s="13">
        <f t="shared" si="4"/>
        <v>243432</v>
      </c>
    </row>
    <row r="20" spans="1:16" ht="45" customHeight="1">
      <c r="A20" s="23" t="s">
        <v>107</v>
      </c>
      <c r="B20" s="23" t="s">
        <v>108</v>
      </c>
      <c r="C20" s="24" t="s">
        <v>109</v>
      </c>
      <c r="D20" s="25" t="s">
        <v>110</v>
      </c>
      <c r="E20" s="14">
        <v>0</v>
      </c>
      <c r="F20" s="14">
        <v>0</v>
      </c>
      <c r="G20" s="14">
        <v>0</v>
      </c>
      <c r="H20" s="26">
        <v>-100000</v>
      </c>
      <c r="I20" s="26">
        <v>0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f t="shared" ref="P20" si="5">E20+J20</f>
        <v>0</v>
      </c>
    </row>
    <row r="21" spans="1:16" ht="43.5" customHeight="1">
      <c r="A21" s="23" t="s">
        <v>105</v>
      </c>
      <c r="B21" s="23">
        <v>1181</v>
      </c>
      <c r="C21" s="24" t="s">
        <v>42</v>
      </c>
      <c r="D21" s="14" t="s">
        <v>118</v>
      </c>
      <c r="E21" s="14">
        <v>-51610.92</v>
      </c>
      <c r="F21" s="14">
        <v>-51610.92</v>
      </c>
      <c r="G21" s="14"/>
      <c r="H21" s="26"/>
      <c r="I21" s="26"/>
      <c r="J21" s="14">
        <v>51610.92</v>
      </c>
      <c r="K21" s="14">
        <v>51610.92</v>
      </c>
      <c r="L21" s="14"/>
      <c r="M21" s="14"/>
      <c r="N21" s="14"/>
      <c r="O21" s="14">
        <v>51610.92</v>
      </c>
      <c r="P21" s="14">
        <f t="shared" ref="P21:P22" si="6">E21+J21</f>
        <v>0</v>
      </c>
    </row>
    <row r="22" spans="1:16" ht="49.5" customHeight="1">
      <c r="A22" s="23" t="s">
        <v>106</v>
      </c>
      <c r="B22" s="23">
        <v>1182</v>
      </c>
      <c r="C22" s="24" t="s">
        <v>42</v>
      </c>
      <c r="D22" s="14" t="s">
        <v>117</v>
      </c>
      <c r="E22" s="14">
        <v>-12501.28</v>
      </c>
      <c r="F22" s="14">
        <v>-12501.28</v>
      </c>
      <c r="G22" s="14"/>
      <c r="H22" s="26"/>
      <c r="I22" s="26"/>
      <c r="J22" s="14">
        <v>12501.28</v>
      </c>
      <c r="K22" s="14">
        <v>12501.28</v>
      </c>
      <c r="L22" s="14"/>
      <c r="M22" s="14"/>
      <c r="N22" s="14"/>
      <c r="O22" s="14">
        <v>12501.28</v>
      </c>
      <c r="P22" s="14">
        <f t="shared" si="6"/>
        <v>0</v>
      </c>
    </row>
    <row r="23" spans="1:16" ht="48.75" customHeight="1">
      <c r="A23" s="23" t="s">
        <v>40</v>
      </c>
      <c r="B23" s="23" t="s">
        <v>41</v>
      </c>
      <c r="C23" s="24" t="s">
        <v>42</v>
      </c>
      <c r="D23" s="25" t="s">
        <v>43</v>
      </c>
      <c r="E23" s="14">
        <v>243432</v>
      </c>
      <c r="F23" s="14">
        <v>243432</v>
      </c>
      <c r="G23" s="14">
        <v>199534</v>
      </c>
      <c r="H23" s="26">
        <v>0</v>
      </c>
      <c r="I23" s="26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f t="shared" si="1"/>
        <v>243432</v>
      </c>
    </row>
    <row r="24" spans="1:16" ht="64.5" customHeight="1">
      <c r="A24" s="23" t="s">
        <v>61</v>
      </c>
      <c r="B24" s="23">
        <v>1291</v>
      </c>
      <c r="C24" s="24" t="s">
        <v>42</v>
      </c>
      <c r="D24" s="14" t="s">
        <v>63</v>
      </c>
      <c r="E24" s="14">
        <v>-330000</v>
      </c>
      <c r="F24" s="14">
        <v>-330000</v>
      </c>
      <c r="G24" s="14"/>
      <c r="H24" s="26"/>
      <c r="I24" s="26"/>
      <c r="J24" s="14">
        <v>330000</v>
      </c>
      <c r="K24" s="14">
        <v>330000</v>
      </c>
      <c r="L24" s="14"/>
      <c r="M24" s="14"/>
      <c r="N24" s="14"/>
      <c r="O24" s="14">
        <v>330000</v>
      </c>
      <c r="P24" s="14">
        <f t="shared" si="1"/>
        <v>0</v>
      </c>
    </row>
    <row r="25" spans="1:16" ht="60" customHeight="1">
      <c r="A25" s="23" t="s">
        <v>62</v>
      </c>
      <c r="B25" s="23">
        <v>1292</v>
      </c>
      <c r="C25" s="24" t="s">
        <v>42</v>
      </c>
      <c r="D25" s="14" t="s">
        <v>64</v>
      </c>
      <c r="E25" s="14"/>
      <c r="F25" s="14"/>
      <c r="G25" s="14"/>
      <c r="H25" s="26"/>
      <c r="I25" s="26"/>
      <c r="J25" s="14">
        <v>0</v>
      </c>
      <c r="K25" s="14"/>
      <c r="L25" s="14">
        <v>42381</v>
      </c>
      <c r="M25" s="14"/>
      <c r="N25" s="14"/>
      <c r="O25" s="14">
        <v>-42381</v>
      </c>
      <c r="P25" s="14">
        <f t="shared" si="1"/>
        <v>0</v>
      </c>
    </row>
    <row r="26" spans="1:16" s="30" customFormat="1" ht="31.5" customHeight="1">
      <c r="A26" s="37" t="s">
        <v>23</v>
      </c>
      <c r="B26" s="38"/>
      <c r="C26" s="39"/>
      <c r="D26" s="40" t="s">
        <v>24</v>
      </c>
      <c r="E26" s="35">
        <f>E27</f>
        <v>0</v>
      </c>
      <c r="F26" s="35">
        <f t="shared" ref="F26:O26" si="7">F27</f>
        <v>0</v>
      </c>
      <c r="G26" s="35">
        <f t="shared" si="7"/>
        <v>190000</v>
      </c>
      <c r="H26" s="35">
        <f t="shared" si="7"/>
        <v>70000</v>
      </c>
      <c r="I26" s="35">
        <f t="shared" si="7"/>
        <v>0</v>
      </c>
      <c r="J26" s="35">
        <f t="shared" si="7"/>
        <v>0</v>
      </c>
      <c r="K26" s="35">
        <f t="shared" si="7"/>
        <v>0</v>
      </c>
      <c r="L26" s="35">
        <f t="shared" si="7"/>
        <v>0</v>
      </c>
      <c r="M26" s="35">
        <f t="shared" si="7"/>
        <v>0</v>
      </c>
      <c r="N26" s="35">
        <f t="shared" si="7"/>
        <v>0</v>
      </c>
      <c r="O26" s="35">
        <f t="shared" si="7"/>
        <v>0</v>
      </c>
      <c r="P26" s="35">
        <v>0</v>
      </c>
    </row>
    <row r="27" spans="1:16" s="10" customFormat="1" ht="23.25" customHeight="1">
      <c r="A27" s="15" t="s">
        <v>25</v>
      </c>
      <c r="B27" s="16"/>
      <c r="C27" s="17"/>
      <c r="D27" s="18"/>
      <c r="E27" s="13">
        <f>E28+E29</f>
        <v>0</v>
      </c>
      <c r="F27" s="13">
        <f t="shared" ref="F27:O27" si="8">F28+F29</f>
        <v>0</v>
      </c>
      <c r="G27" s="13">
        <f t="shared" si="8"/>
        <v>190000</v>
      </c>
      <c r="H27" s="13">
        <f t="shared" si="8"/>
        <v>70000</v>
      </c>
      <c r="I27" s="13">
        <f t="shared" si="8"/>
        <v>0</v>
      </c>
      <c r="J27" s="13">
        <f t="shared" si="8"/>
        <v>0</v>
      </c>
      <c r="K27" s="13">
        <f t="shared" si="8"/>
        <v>0</v>
      </c>
      <c r="L27" s="13">
        <f t="shared" si="8"/>
        <v>0</v>
      </c>
      <c r="M27" s="13">
        <f t="shared" si="8"/>
        <v>0</v>
      </c>
      <c r="N27" s="13">
        <f t="shared" si="8"/>
        <v>0</v>
      </c>
      <c r="O27" s="13">
        <f t="shared" si="8"/>
        <v>0</v>
      </c>
      <c r="P27" s="13">
        <v>0</v>
      </c>
    </row>
    <row r="28" spans="1:16" ht="31.5" customHeight="1">
      <c r="A28" s="23" t="s">
        <v>44</v>
      </c>
      <c r="B28" s="23" t="s">
        <v>30</v>
      </c>
      <c r="C28" s="24" t="s">
        <v>31</v>
      </c>
      <c r="D28" s="25" t="s">
        <v>32</v>
      </c>
      <c r="E28" s="14">
        <v>300000</v>
      </c>
      <c r="F28" s="14">
        <v>300000</v>
      </c>
      <c r="G28" s="14">
        <v>190000</v>
      </c>
      <c r="H28" s="26">
        <v>70000</v>
      </c>
      <c r="I28" s="26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f t="shared" ref="P28:P52" si="9">E28+J28</f>
        <v>300000</v>
      </c>
    </row>
    <row r="29" spans="1:16" ht="23.25" customHeight="1">
      <c r="A29" s="23" t="s">
        <v>45</v>
      </c>
      <c r="B29" s="23" t="s">
        <v>46</v>
      </c>
      <c r="C29" s="24" t="s">
        <v>47</v>
      </c>
      <c r="D29" s="25" t="s">
        <v>48</v>
      </c>
      <c r="E29" s="14">
        <v>-300000</v>
      </c>
      <c r="F29" s="14">
        <v>-300000</v>
      </c>
      <c r="G29" s="14">
        <v>0</v>
      </c>
      <c r="H29" s="26">
        <v>0</v>
      </c>
      <c r="I29" s="26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f t="shared" si="9"/>
        <v>-300000</v>
      </c>
    </row>
    <row r="30" spans="1:16" s="36" customFormat="1" ht="39" customHeight="1">
      <c r="A30" s="31" t="s">
        <v>49</v>
      </c>
      <c r="B30" s="32"/>
      <c r="C30" s="33"/>
      <c r="D30" s="34" t="s">
        <v>50</v>
      </c>
      <c r="E30" s="35">
        <f>E31</f>
        <v>62217</v>
      </c>
      <c r="F30" s="35">
        <f t="shared" ref="F30:O30" si="10">F31</f>
        <v>62217</v>
      </c>
      <c r="G30" s="35">
        <f t="shared" si="10"/>
        <v>0</v>
      </c>
      <c r="H30" s="35">
        <f t="shared" si="10"/>
        <v>0</v>
      </c>
      <c r="I30" s="35">
        <f t="shared" si="10"/>
        <v>0</v>
      </c>
      <c r="J30" s="35">
        <f t="shared" si="10"/>
        <v>-1892376</v>
      </c>
      <c r="K30" s="35">
        <f t="shared" si="10"/>
        <v>-1892376</v>
      </c>
      <c r="L30" s="35">
        <f t="shared" si="10"/>
        <v>0</v>
      </c>
      <c r="M30" s="35">
        <f t="shared" si="10"/>
        <v>0</v>
      </c>
      <c r="N30" s="35">
        <f t="shared" si="10"/>
        <v>0</v>
      </c>
      <c r="O30" s="35">
        <f t="shared" si="10"/>
        <v>-1892376</v>
      </c>
      <c r="P30" s="35">
        <f t="shared" si="9"/>
        <v>-1830159</v>
      </c>
    </row>
    <row r="31" spans="1:16" ht="23.25" customHeight="1">
      <c r="A31" s="19" t="s">
        <v>51</v>
      </c>
      <c r="B31" s="20"/>
      <c r="C31" s="21"/>
      <c r="D31" s="13"/>
      <c r="E31" s="13">
        <f>E34+E32</f>
        <v>62217</v>
      </c>
      <c r="F31" s="13">
        <f t="shared" ref="F31:O31" si="11">F34+F32</f>
        <v>62217</v>
      </c>
      <c r="G31" s="13">
        <f t="shared" si="11"/>
        <v>0</v>
      </c>
      <c r="H31" s="13">
        <f t="shared" si="11"/>
        <v>0</v>
      </c>
      <c r="I31" s="13">
        <f t="shared" si="11"/>
        <v>0</v>
      </c>
      <c r="J31" s="13">
        <f t="shared" si="11"/>
        <v>-1892376</v>
      </c>
      <c r="K31" s="13">
        <f t="shared" si="11"/>
        <v>-1892376</v>
      </c>
      <c r="L31" s="13">
        <f t="shared" si="11"/>
        <v>0</v>
      </c>
      <c r="M31" s="13">
        <f t="shared" si="11"/>
        <v>0</v>
      </c>
      <c r="N31" s="13">
        <f t="shared" si="11"/>
        <v>0</v>
      </c>
      <c r="O31" s="13">
        <f t="shared" si="11"/>
        <v>-1892376</v>
      </c>
      <c r="P31" s="13">
        <f t="shared" si="9"/>
        <v>-1830159</v>
      </c>
    </row>
    <row r="32" spans="1:16" ht="86.25" customHeight="1">
      <c r="A32" s="48" t="s">
        <v>119</v>
      </c>
      <c r="B32" s="48" t="s">
        <v>120</v>
      </c>
      <c r="C32" s="49" t="s">
        <v>121</v>
      </c>
      <c r="D32" s="50" t="s">
        <v>122</v>
      </c>
      <c r="E32" s="51">
        <v>0</v>
      </c>
      <c r="F32" s="51">
        <v>0</v>
      </c>
      <c r="G32" s="51">
        <v>0</v>
      </c>
      <c r="H32" s="52">
        <v>0</v>
      </c>
      <c r="I32" s="52">
        <v>0</v>
      </c>
      <c r="J32" s="51">
        <v>-1892376</v>
      </c>
      <c r="K32" s="51">
        <v>-1892376</v>
      </c>
      <c r="L32" s="51">
        <v>0</v>
      </c>
      <c r="M32" s="51">
        <v>0</v>
      </c>
      <c r="N32" s="51">
        <v>0</v>
      </c>
      <c r="O32" s="51">
        <v>-1892376</v>
      </c>
      <c r="P32" s="51">
        <f t="shared" si="9"/>
        <v>-1892376</v>
      </c>
    </row>
    <row r="33" spans="1:16" ht="86.25" customHeight="1">
      <c r="A33" s="53"/>
      <c r="B33" s="53"/>
      <c r="C33" s="54"/>
      <c r="D33" s="55"/>
      <c r="E33" s="56"/>
      <c r="F33" s="56"/>
      <c r="G33" s="56"/>
      <c r="H33" s="57"/>
      <c r="I33" s="57"/>
      <c r="J33" s="56"/>
      <c r="K33" s="56"/>
      <c r="L33" s="56"/>
      <c r="M33" s="56"/>
      <c r="N33" s="56"/>
      <c r="O33" s="56"/>
      <c r="P33" s="56"/>
    </row>
    <row r="34" spans="1:16" ht="23.25" customHeight="1">
      <c r="A34" s="23" t="s">
        <v>52</v>
      </c>
      <c r="B34" s="23" t="s">
        <v>53</v>
      </c>
      <c r="C34" s="24" t="s">
        <v>54</v>
      </c>
      <c r="D34" s="25" t="s">
        <v>55</v>
      </c>
      <c r="E34" s="14">
        <v>62217</v>
      </c>
      <c r="F34" s="14">
        <v>62217</v>
      </c>
      <c r="G34" s="14">
        <v>0</v>
      </c>
      <c r="H34" s="26">
        <v>0</v>
      </c>
      <c r="I34" s="26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f t="shared" si="9"/>
        <v>62217</v>
      </c>
    </row>
    <row r="35" spans="1:16" s="36" customFormat="1" ht="41.25" customHeight="1">
      <c r="A35" s="31" t="s">
        <v>65</v>
      </c>
      <c r="B35" s="32"/>
      <c r="C35" s="33"/>
      <c r="D35" s="34" t="s">
        <v>66</v>
      </c>
      <c r="E35" s="35">
        <f>E36</f>
        <v>-250000</v>
      </c>
      <c r="F35" s="35">
        <f t="shared" ref="F35:P35" si="12">F36</f>
        <v>-250000</v>
      </c>
      <c r="G35" s="35">
        <f t="shared" si="12"/>
        <v>0</v>
      </c>
      <c r="H35" s="35">
        <f t="shared" si="12"/>
        <v>0</v>
      </c>
      <c r="I35" s="35">
        <f t="shared" si="12"/>
        <v>0</v>
      </c>
      <c r="J35" s="35">
        <f t="shared" si="12"/>
        <v>250000</v>
      </c>
      <c r="K35" s="35">
        <f t="shared" si="12"/>
        <v>250000</v>
      </c>
      <c r="L35" s="35">
        <f t="shared" si="12"/>
        <v>0</v>
      </c>
      <c r="M35" s="35">
        <f t="shared" si="12"/>
        <v>0</v>
      </c>
      <c r="N35" s="35">
        <f t="shared" si="12"/>
        <v>0</v>
      </c>
      <c r="O35" s="35">
        <f t="shared" si="12"/>
        <v>250000</v>
      </c>
      <c r="P35" s="35">
        <f t="shared" si="12"/>
        <v>0</v>
      </c>
    </row>
    <row r="36" spans="1:16" ht="23.25" customHeight="1">
      <c r="A36" s="19" t="s">
        <v>67</v>
      </c>
      <c r="B36" s="20"/>
      <c r="C36" s="21"/>
      <c r="D36" s="13"/>
      <c r="E36" s="13">
        <f>SUM(E37:E42)</f>
        <v>-250000</v>
      </c>
      <c r="F36" s="13">
        <f t="shared" ref="F36:P36" si="13">SUM(F37:F42)</f>
        <v>-250000</v>
      </c>
      <c r="G36" s="13">
        <f t="shared" si="13"/>
        <v>0</v>
      </c>
      <c r="H36" s="13">
        <f t="shared" si="13"/>
        <v>0</v>
      </c>
      <c r="I36" s="13">
        <f t="shared" si="13"/>
        <v>0</v>
      </c>
      <c r="J36" s="13">
        <f t="shared" si="13"/>
        <v>250000</v>
      </c>
      <c r="K36" s="13">
        <f t="shared" si="13"/>
        <v>250000</v>
      </c>
      <c r="L36" s="13">
        <f t="shared" si="13"/>
        <v>0</v>
      </c>
      <c r="M36" s="13">
        <f t="shared" si="13"/>
        <v>0</v>
      </c>
      <c r="N36" s="13">
        <f t="shared" si="13"/>
        <v>0</v>
      </c>
      <c r="O36" s="13">
        <f t="shared" si="13"/>
        <v>250000</v>
      </c>
      <c r="P36" s="13">
        <f t="shared" si="13"/>
        <v>0</v>
      </c>
    </row>
    <row r="37" spans="1:16" ht="30.75" customHeight="1">
      <c r="A37" s="23" t="s">
        <v>68</v>
      </c>
      <c r="B37" s="23" t="s">
        <v>30</v>
      </c>
      <c r="C37" s="24" t="s">
        <v>31</v>
      </c>
      <c r="D37" s="25" t="s">
        <v>32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160000</v>
      </c>
      <c r="K37" s="14">
        <v>160000</v>
      </c>
      <c r="L37" s="14">
        <v>0</v>
      </c>
      <c r="M37" s="14">
        <v>0</v>
      </c>
      <c r="N37" s="14">
        <v>0</v>
      </c>
      <c r="O37" s="14">
        <v>160000</v>
      </c>
      <c r="P37" s="14">
        <f t="shared" si="9"/>
        <v>160000</v>
      </c>
    </row>
    <row r="38" spans="1:16" ht="23.25" customHeight="1">
      <c r="A38" s="23" t="s">
        <v>69</v>
      </c>
      <c r="B38" s="23" t="s">
        <v>70</v>
      </c>
      <c r="C38" s="24" t="s">
        <v>71</v>
      </c>
      <c r="D38" s="25" t="s">
        <v>72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60000</v>
      </c>
      <c r="K38" s="14">
        <v>60000</v>
      </c>
      <c r="L38" s="14">
        <v>0</v>
      </c>
      <c r="M38" s="14">
        <v>0</v>
      </c>
      <c r="N38" s="14">
        <v>0</v>
      </c>
      <c r="O38" s="14">
        <v>60000</v>
      </c>
      <c r="P38" s="14">
        <f t="shared" si="9"/>
        <v>60000</v>
      </c>
    </row>
    <row r="39" spans="1:16" ht="23.25" customHeight="1">
      <c r="A39" s="23" t="s">
        <v>73</v>
      </c>
      <c r="B39" s="23" t="s">
        <v>74</v>
      </c>
      <c r="C39" s="24" t="s">
        <v>75</v>
      </c>
      <c r="D39" s="25" t="s">
        <v>76</v>
      </c>
      <c r="E39" s="14">
        <v>48000</v>
      </c>
      <c r="F39" s="14">
        <v>48000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f t="shared" si="9"/>
        <v>48000</v>
      </c>
    </row>
    <row r="40" spans="1:16" ht="33" customHeight="1">
      <c r="A40" s="23" t="s">
        <v>77</v>
      </c>
      <c r="B40" s="23" t="s">
        <v>78</v>
      </c>
      <c r="C40" s="24" t="s">
        <v>79</v>
      </c>
      <c r="D40" s="25" t="s">
        <v>80</v>
      </c>
      <c r="E40" s="14">
        <v>-48000</v>
      </c>
      <c r="F40" s="14">
        <v>-48000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f t="shared" si="9"/>
        <v>-48000</v>
      </c>
    </row>
    <row r="41" spans="1:16" ht="23.25" customHeight="1">
      <c r="A41" s="23" t="s">
        <v>81</v>
      </c>
      <c r="B41" s="23" t="s">
        <v>82</v>
      </c>
      <c r="C41" s="24" t="s">
        <v>83</v>
      </c>
      <c r="D41" s="25" t="s">
        <v>84</v>
      </c>
      <c r="E41" s="14">
        <v>10000</v>
      </c>
      <c r="F41" s="14">
        <v>10000</v>
      </c>
      <c r="G41" s="14">
        <v>0</v>
      </c>
      <c r="H41" s="14">
        <v>0</v>
      </c>
      <c r="I41" s="14">
        <v>0</v>
      </c>
      <c r="J41" s="14">
        <v>30000</v>
      </c>
      <c r="K41" s="14">
        <v>30000</v>
      </c>
      <c r="L41" s="14">
        <v>0</v>
      </c>
      <c r="M41" s="14">
        <v>0</v>
      </c>
      <c r="N41" s="14">
        <v>0</v>
      </c>
      <c r="O41" s="14">
        <v>30000</v>
      </c>
      <c r="P41" s="14">
        <f t="shared" si="9"/>
        <v>40000</v>
      </c>
    </row>
    <row r="42" spans="1:16" ht="23.25" customHeight="1">
      <c r="A42" s="23" t="s">
        <v>85</v>
      </c>
      <c r="B42" s="23" t="s">
        <v>86</v>
      </c>
      <c r="C42" s="24" t="s">
        <v>83</v>
      </c>
      <c r="D42" s="25" t="s">
        <v>87</v>
      </c>
      <c r="E42" s="14">
        <v>-260000</v>
      </c>
      <c r="F42" s="14">
        <v>-260000</v>
      </c>
      <c r="G42" s="14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/>
      <c r="P42" s="14">
        <f t="shared" si="9"/>
        <v>-260000</v>
      </c>
    </row>
    <row r="43" spans="1:16" s="36" customFormat="1" ht="23.25" customHeight="1">
      <c r="A43" s="31" t="s">
        <v>88</v>
      </c>
      <c r="B43" s="32"/>
      <c r="C43" s="33"/>
      <c r="D43" s="34" t="s">
        <v>89</v>
      </c>
      <c r="E43" s="35">
        <f>E44</f>
        <v>-50000</v>
      </c>
      <c r="F43" s="35">
        <f t="shared" ref="F43:P43" si="14">F44</f>
        <v>-50000</v>
      </c>
      <c r="G43" s="35">
        <f t="shared" si="14"/>
        <v>0</v>
      </c>
      <c r="H43" s="35">
        <f t="shared" si="14"/>
        <v>0</v>
      </c>
      <c r="I43" s="35">
        <f t="shared" si="14"/>
        <v>0</v>
      </c>
      <c r="J43" s="35">
        <f t="shared" si="14"/>
        <v>50000</v>
      </c>
      <c r="K43" s="35">
        <f t="shared" si="14"/>
        <v>50000</v>
      </c>
      <c r="L43" s="35">
        <f t="shared" si="14"/>
        <v>0</v>
      </c>
      <c r="M43" s="35">
        <f t="shared" si="14"/>
        <v>0</v>
      </c>
      <c r="N43" s="35">
        <f t="shared" si="14"/>
        <v>0</v>
      </c>
      <c r="O43" s="35">
        <f t="shared" si="14"/>
        <v>50000</v>
      </c>
      <c r="P43" s="35">
        <f t="shared" si="14"/>
        <v>0</v>
      </c>
    </row>
    <row r="44" spans="1:16" ht="23.25" customHeight="1">
      <c r="A44" s="19" t="s">
        <v>90</v>
      </c>
      <c r="B44" s="20"/>
      <c r="C44" s="21"/>
      <c r="D44" s="13"/>
      <c r="E44" s="13">
        <f>SUM(E45:E49)</f>
        <v>-50000</v>
      </c>
      <c r="F44" s="13">
        <f t="shared" ref="F44:P44" si="15">SUM(F45:F49)</f>
        <v>-50000</v>
      </c>
      <c r="G44" s="13">
        <f t="shared" si="15"/>
        <v>0</v>
      </c>
      <c r="H44" s="13">
        <f t="shared" si="15"/>
        <v>0</v>
      </c>
      <c r="I44" s="13">
        <f t="shared" si="15"/>
        <v>0</v>
      </c>
      <c r="J44" s="13">
        <f t="shared" si="15"/>
        <v>50000</v>
      </c>
      <c r="K44" s="13">
        <f t="shared" si="15"/>
        <v>50000</v>
      </c>
      <c r="L44" s="13">
        <f t="shared" si="15"/>
        <v>0</v>
      </c>
      <c r="M44" s="13">
        <f t="shared" si="15"/>
        <v>0</v>
      </c>
      <c r="N44" s="13">
        <f t="shared" si="15"/>
        <v>0</v>
      </c>
      <c r="O44" s="13">
        <f t="shared" si="15"/>
        <v>50000</v>
      </c>
      <c r="P44" s="13">
        <f t="shared" si="15"/>
        <v>0</v>
      </c>
    </row>
    <row r="45" spans="1:16" ht="23.25" customHeight="1">
      <c r="A45" s="23" t="s">
        <v>91</v>
      </c>
      <c r="B45" s="23" t="s">
        <v>92</v>
      </c>
      <c r="C45" s="24" t="s">
        <v>93</v>
      </c>
      <c r="D45" s="25" t="s">
        <v>94</v>
      </c>
      <c r="E45" s="14">
        <v>400000</v>
      </c>
      <c r="F45" s="14">
        <v>400000</v>
      </c>
      <c r="G45" s="14">
        <v>0</v>
      </c>
      <c r="H45" s="26">
        <v>0</v>
      </c>
      <c r="I45" s="26">
        <v>0</v>
      </c>
      <c r="J45" s="14">
        <v>0</v>
      </c>
      <c r="K45" s="14">
        <v>0</v>
      </c>
      <c r="L45" s="14">
        <v>0</v>
      </c>
      <c r="M45" s="14">
        <v>0</v>
      </c>
      <c r="N45" s="14">
        <v>0</v>
      </c>
      <c r="O45" s="14">
        <v>0</v>
      </c>
      <c r="P45" s="14">
        <f t="shared" si="9"/>
        <v>400000</v>
      </c>
    </row>
    <row r="46" spans="1:16" ht="23.25" customHeight="1">
      <c r="A46" s="23" t="s">
        <v>111</v>
      </c>
      <c r="B46" s="23" t="s">
        <v>112</v>
      </c>
      <c r="C46" s="24" t="s">
        <v>113</v>
      </c>
      <c r="D46" s="25" t="s">
        <v>114</v>
      </c>
      <c r="E46" s="14">
        <v>352854</v>
      </c>
      <c r="F46" s="14">
        <v>352854</v>
      </c>
      <c r="G46" s="14">
        <v>0</v>
      </c>
      <c r="H46" s="26">
        <v>0</v>
      </c>
      <c r="I46" s="26">
        <v>0</v>
      </c>
      <c r="J46" s="14">
        <v>0</v>
      </c>
      <c r="K46" s="14">
        <v>0</v>
      </c>
      <c r="L46" s="14">
        <v>0</v>
      </c>
      <c r="M46" s="14">
        <v>0</v>
      </c>
      <c r="N46" s="14">
        <v>0</v>
      </c>
      <c r="O46" s="14">
        <v>0</v>
      </c>
      <c r="P46" s="14">
        <f t="shared" si="9"/>
        <v>352854</v>
      </c>
    </row>
    <row r="47" spans="1:16" ht="23.25" customHeight="1">
      <c r="A47" s="23" t="s">
        <v>95</v>
      </c>
      <c r="B47" s="23" t="s">
        <v>96</v>
      </c>
      <c r="C47" s="24" t="s">
        <v>97</v>
      </c>
      <c r="D47" s="25" t="s">
        <v>98</v>
      </c>
      <c r="E47" s="14">
        <f>-50000-352854</f>
        <v>-402854</v>
      </c>
      <c r="F47" s="14">
        <f>-50000-352854</f>
        <v>-402854</v>
      </c>
      <c r="G47" s="14">
        <v>0</v>
      </c>
      <c r="H47" s="26">
        <v>0</v>
      </c>
      <c r="I47" s="26">
        <v>0</v>
      </c>
      <c r="J47" s="14">
        <v>0</v>
      </c>
      <c r="K47" s="14">
        <v>0</v>
      </c>
      <c r="L47" s="14">
        <v>0</v>
      </c>
      <c r="M47" s="14">
        <v>0</v>
      </c>
      <c r="N47" s="14">
        <v>0</v>
      </c>
      <c r="O47" s="14">
        <v>0</v>
      </c>
      <c r="P47" s="14">
        <f t="shared" ref="P47:P48" si="16">E47+J47</f>
        <v>-402854</v>
      </c>
    </row>
    <row r="48" spans="1:16" ht="23.25" customHeight="1">
      <c r="A48" s="23">
        <v>1217350</v>
      </c>
      <c r="B48" s="23">
        <v>7350</v>
      </c>
      <c r="C48" s="24" t="s">
        <v>104</v>
      </c>
      <c r="D48" s="14" t="s">
        <v>103</v>
      </c>
      <c r="E48" s="14">
        <v>0</v>
      </c>
      <c r="F48" s="14">
        <v>0</v>
      </c>
      <c r="G48" s="14">
        <v>0</v>
      </c>
      <c r="H48" s="26"/>
      <c r="I48" s="26"/>
      <c r="J48" s="14">
        <v>50000</v>
      </c>
      <c r="K48" s="14">
        <v>50000</v>
      </c>
      <c r="L48" s="14">
        <v>0</v>
      </c>
      <c r="M48" s="14">
        <v>0</v>
      </c>
      <c r="N48" s="14">
        <v>0</v>
      </c>
      <c r="O48" s="14">
        <v>50000</v>
      </c>
      <c r="P48" s="14">
        <f t="shared" si="16"/>
        <v>50000</v>
      </c>
    </row>
    <row r="49" spans="1:16" ht="23.25" customHeight="1">
      <c r="A49" s="23" t="s">
        <v>99</v>
      </c>
      <c r="B49" s="23" t="s">
        <v>100</v>
      </c>
      <c r="C49" s="24" t="s">
        <v>101</v>
      </c>
      <c r="D49" s="25" t="s">
        <v>102</v>
      </c>
      <c r="E49" s="14">
        <v>-400000</v>
      </c>
      <c r="F49" s="14">
        <v>-400000</v>
      </c>
      <c r="G49" s="14">
        <v>0</v>
      </c>
      <c r="H49" s="26">
        <v>0</v>
      </c>
      <c r="I49" s="26">
        <v>0</v>
      </c>
      <c r="J49" s="14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4">
        <f t="shared" ref="P49" si="17">E49+J49</f>
        <v>-400000</v>
      </c>
    </row>
    <row r="50" spans="1:16" s="36" customFormat="1" ht="23.25" customHeight="1">
      <c r="A50" s="31" t="s">
        <v>56</v>
      </c>
      <c r="B50" s="32"/>
      <c r="C50" s="33"/>
      <c r="D50" s="34" t="s">
        <v>57</v>
      </c>
      <c r="E50" s="35">
        <f>E51</f>
        <v>-52000</v>
      </c>
      <c r="F50" s="35">
        <f t="shared" ref="F50:O51" si="18">F51</f>
        <v>-52000</v>
      </c>
      <c r="G50" s="35">
        <f t="shared" si="18"/>
        <v>-82000</v>
      </c>
      <c r="H50" s="35">
        <f t="shared" si="18"/>
        <v>0</v>
      </c>
      <c r="I50" s="35">
        <f t="shared" si="18"/>
        <v>0</v>
      </c>
      <c r="J50" s="35">
        <f t="shared" si="18"/>
        <v>52000</v>
      </c>
      <c r="K50" s="35">
        <f t="shared" si="18"/>
        <v>52000</v>
      </c>
      <c r="L50" s="35">
        <f t="shared" si="18"/>
        <v>0</v>
      </c>
      <c r="M50" s="35">
        <f t="shared" si="18"/>
        <v>0</v>
      </c>
      <c r="N50" s="35">
        <f t="shared" si="18"/>
        <v>0</v>
      </c>
      <c r="O50" s="35">
        <f t="shared" si="18"/>
        <v>52000</v>
      </c>
      <c r="P50" s="35">
        <f t="shared" si="9"/>
        <v>0</v>
      </c>
    </row>
    <row r="51" spans="1:16" ht="23.25" customHeight="1">
      <c r="A51" s="19" t="s">
        <v>58</v>
      </c>
      <c r="B51" s="20"/>
      <c r="C51" s="21"/>
      <c r="D51" s="22"/>
      <c r="E51" s="13">
        <f>E52</f>
        <v>-52000</v>
      </c>
      <c r="F51" s="13">
        <f t="shared" si="18"/>
        <v>-52000</v>
      </c>
      <c r="G51" s="13">
        <f t="shared" si="18"/>
        <v>-82000</v>
      </c>
      <c r="H51" s="13">
        <f t="shared" si="18"/>
        <v>0</v>
      </c>
      <c r="I51" s="13">
        <f t="shared" si="18"/>
        <v>0</v>
      </c>
      <c r="J51" s="13">
        <f t="shared" si="18"/>
        <v>52000</v>
      </c>
      <c r="K51" s="13">
        <f t="shared" si="18"/>
        <v>52000</v>
      </c>
      <c r="L51" s="13">
        <f t="shared" si="18"/>
        <v>0</v>
      </c>
      <c r="M51" s="13">
        <f t="shared" si="18"/>
        <v>0</v>
      </c>
      <c r="N51" s="13">
        <f t="shared" si="18"/>
        <v>0</v>
      </c>
      <c r="O51" s="13">
        <f t="shared" si="18"/>
        <v>52000</v>
      </c>
      <c r="P51" s="13">
        <f t="shared" si="9"/>
        <v>0</v>
      </c>
    </row>
    <row r="52" spans="1:16" ht="32.25" customHeight="1">
      <c r="A52" s="23" t="s">
        <v>59</v>
      </c>
      <c r="B52" s="23" t="s">
        <v>30</v>
      </c>
      <c r="C52" s="24" t="s">
        <v>31</v>
      </c>
      <c r="D52" s="25" t="s">
        <v>32</v>
      </c>
      <c r="E52" s="14">
        <v>-52000</v>
      </c>
      <c r="F52" s="14">
        <v>-52000</v>
      </c>
      <c r="G52" s="14">
        <v>-82000</v>
      </c>
      <c r="H52" s="26">
        <v>0</v>
      </c>
      <c r="I52" s="26">
        <v>0</v>
      </c>
      <c r="J52" s="14">
        <v>52000</v>
      </c>
      <c r="K52" s="14">
        <v>52000</v>
      </c>
      <c r="L52" s="14">
        <v>0</v>
      </c>
      <c r="M52" s="14">
        <v>0</v>
      </c>
      <c r="N52" s="14">
        <v>0</v>
      </c>
      <c r="O52" s="14">
        <v>52000</v>
      </c>
      <c r="P52" s="14">
        <f t="shared" si="9"/>
        <v>0</v>
      </c>
    </row>
    <row r="53" spans="1:16" s="30" customFormat="1" ht="39.75" customHeight="1">
      <c r="A53" s="27" t="s">
        <v>14</v>
      </c>
      <c r="B53" s="27" t="s">
        <v>14</v>
      </c>
      <c r="C53" s="28" t="s">
        <v>14</v>
      </c>
      <c r="D53" s="29" t="s">
        <v>15</v>
      </c>
      <c r="E53" s="29">
        <f>E50+E30+E26+E18+E14+E35+E43</f>
        <v>-440463.2</v>
      </c>
      <c r="F53" s="29">
        <f>F50+F30+F26+F18+F14+F35+F43</f>
        <v>-440463.2</v>
      </c>
      <c r="G53" s="29">
        <f>G50+G30+G26+G18+G14+G35+G43</f>
        <v>307534</v>
      </c>
      <c r="H53" s="29">
        <f>H50+H30+H26+H18+H14+H35+H43</f>
        <v>-30000</v>
      </c>
      <c r="I53" s="29">
        <f>I50+I30+I26+I18+I14+I35+I43</f>
        <v>0</v>
      </c>
      <c r="J53" s="29">
        <f>J50+J30+J26+J18+J14+J35+J43</f>
        <v>-1146263.8</v>
      </c>
      <c r="K53" s="29">
        <f>K50+K30+K26+K18+K14+K35+K43</f>
        <v>-1146263.8</v>
      </c>
      <c r="L53" s="29">
        <f>L50+L30+L26+L18+L14+L35+L43</f>
        <v>42381</v>
      </c>
      <c r="M53" s="29">
        <f>M50+M30+M26+M18+M14+M35+M43</f>
        <v>0</v>
      </c>
      <c r="N53" s="29">
        <f>N50+N30+N26+N18+N14+N35+N43</f>
        <v>0</v>
      </c>
      <c r="O53" s="29">
        <f>O50+O30+O26+O18+O14+O35+O43</f>
        <v>-1188644.8</v>
      </c>
      <c r="P53" s="29">
        <f>P50+P30+P26+P18+P14+P35+P43</f>
        <v>-1586727</v>
      </c>
    </row>
    <row r="54" spans="1:16">
      <c r="A54" s="5"/>
      <c r="B54" s="5"/>
      <c r="C54" s="6"/>
      <c r="D54" s="7"/>
      <c r="E54" s="7"/>
      <c r="F54" s="7"/>
      <c r="G54" s="8"/>
      <c r="H54" s="8"/>
      <c r="I54" s="8"/>
      <c r="J54" s="8"/>
      <c r="K54" s="8"/>
      <c r="L54" s="8"/>
      <c r="M54" s="8"/>
      <c r="N54" s="8"/>
      <c r="O54" s="8"/>
      <c r="P54" s="8"/>
    </row>
    <row r="55" spans="1:16" ht="78.75" customHeight="1">
      <c r="A55" s="46" t="s">
        <v>115</v>
      </c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</row>
    <row r="56" spans="1:16" hidden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</row>
    <row r="57" spans="1:16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</row>
    <row r="58" spans="1:16" ht="92.25" customHeight="1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</row>
  </sheetData>
  <mergeCells count="40">
    <mergeCell ref="N32:N33"/>
    <mergeCell ref="O32:O33"/>
    <mergeCell ref="P32:P33"/>
    <mergeCell ref="I32:I33"/>
    <mergeCell ref="J32:J33"/>
    <mergeCell ref="K32:K33"/>
    <mergeCell ref="L32:L33"/>
    <mergeCell ref="M32:M33"/>
    <mergeCell ref="A55:P55"/>
    <mergeCell ref="A58:P58"/>
    <mergeCell ref="J10:J12"/>
    <mergeCell ref="K10:K12"/>
    <mergeCell ref="L10:L12"/>
    <mergeCell ref="M10:N10"/>
    <mergeCell ref="M11:M12"/>
    <mergeCell ref="N11:N12"/>
    <mergeCell ref="A32:A33"/>
    <mergeCell ref="B32:B33"/>
    <mergeCell ref="C32:C33"/>
    <mergeCell ref="D32:D33"/>
    <mergeCell ref="E32:E33"/>
    <mergeCell ref="F32:F33"/>
    <mergeCell ref="G32:G33"/>
    <mergeCell ref="H32:H33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43307086614173229" right="0.19685039370078741" top="0.19685039370078741" bottom="0.19685039370078741" header="0" footer="0"/>
  <pageSetup paperSize="9" scale="59" fitToHeight="500" orientation="landscape" r:id="rId1"/>
  <rowBreaks count="2" manualBreakCount="2">
    <brk id="29" max="15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2024-10-29T12:37:06Z</cp:lastPrinted>
  <dcterms:created xsi:type="dcterms:W3CDTF">2022-11-08T08:12:38Z</dcterms:created>
  <dcterms:modified xsi:type="dcterms:W3CDTF">2024-10-29T12:37:44Z</dcterms:modified>
</cp:coreProperties>
</file>