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Лист1!$A$1:$P$54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<sst xmlns="http://schemas.openxmlformats.org/spreadsheetml/2006/main" count="141" uniqueCount="120">
  <si>
    <t>Додаток 3</t>
  </si>
  <si>
    <t>до рішення виконкому</t>
  </si>
  <si>
    <t>від 28.10.2024 №294</t>
  </si>
  <si>
    <t>РОЗПОДІЛ</t>
  </si>
  <si>
    <t>видатків  бюджету Дрогобицької міської територіальної громади на 2024 рік</t>
  </si>
  <si>
    <t>1355300000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</si>
  <si>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</si>
  <si>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</si>
  <si>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</si>
  <si>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</si>
  <si>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</si>
  <si>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</si>
  <si>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</si>
  <si>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</si>
  <si>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</si>
  <si>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</si>
  <si>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
споживання</t>
  </si>
  <si>
    <t>з них</t>
  </si>
  <si>
    <t>видатки розвитку</t>
  </si>
  <si>
    <t>у тому числі бюджет розвитку</t>
  </si>
  <si>
    <t>оплата
 праці</t>
  </si>
  <si>
    <t>комунальні послуги та енергоносії</t>
  </si>
  <si>
    <t>оплата 
праці</t>
  </si>
  <si>
    <t>0200000</t>
  </si>
  <si>
    <t>Виконавчий комітет Дрогобицької міської ради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</si>
  <si>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</si>
  <si>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</si>
  <si>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</si>
  <si>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</si>
  <si>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</si>
  <si>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0213133</t>
  </si>
  <si>
    <t>3133</t>
  </si>
  <si>
    <t>1040</t>
  </si>
  <si>
    <t>Інші заходи та заклади молодіжної політики</t>
  </si>
  <si>
    <t>0600000</t>
  </si>
  <si>
    <t>Відділ освіти виконавчих органів Дрогобицької міської ради</t>
  </si>
  <si>
    <t>0610000</t>
  </si>
  <si>
    <t>0611024</t>
  </si>
  <si>
    <t>1024</t>
  </si>
  <si>
    <t>0910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</si>
  <si>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</si>
  <si>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0611181</t>
  </si>
  <si>
    <t>0990</t>
  </si>
  <si>
    <t xml:space="preserve"> 
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</si>
  <si>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0611182</t>
  </si>
  <si>
    <t xml:space="preserve"> 
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</si>
  <si>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</si>
  <si>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</si>
  <si>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</si>
  <si>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</si>
  <si>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</si>
  <si>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</si>
  <si>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</si>
  <si>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</si>
  <si>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</si>
  <si>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</si>
  <si>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</si>
  <si>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0712151</t>
  </si>
  <si>
    <t>2151</t>
  </si>
  <si>
    <t>0763</t>
  </si>
  <si>
    <t>Забезпечення діяльності інших закладів у сфері охорони здоров`я</t>
  </si>
  <si>
    <t>0800000</t>
  </si>
  <si>
    <t>Управління  соціального захисту населення Дрогобицької міської ради</t>
  </si>
  <si>
    <t>0810000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</si>
  <si>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</si>
  <si>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</si>
  <si>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</si>
  <si>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</si>
  <si>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</si>
  <si>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</si>
  <si>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</si>
  <si>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1010160</t>
  </si>
  <si>
    <t>1011080</t>
  </si>
  <si>
    <t>1080</t>
  </si>
  <si>
    <t>0960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</si>
  <si>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</si>
  <si>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</si>
  <si>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</si>
  <si>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</si>
  <si>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</si>
  <si>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</si>
  <si>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</si>
  <si>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</si>
  <si>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</si>
  <si>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</si>
  <si>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</si>
  <si>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</si>
  <si>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</si>
  <si>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</si>
  <si>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</si>
  <si>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</si>
  <si>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</si>
  <si>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</si>
  <si>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</si>
  <si>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1210180</t>
  </si>
  <si>
    <t>0180</t>
  </si>
  <si>
    <t>0133</t>
  </si>
  <si>
    <t>Інша діяльність у сфері державного управління</t>
  </si>
  <si>
    <t>1216011</t>
  </si>
  <si>
    <t>6011</t>
  </si>
  <si>
    <t>0610</t>
  </si>
  <si>
    <t>Експлуатація та технічне обслуговування житлового фонду</t>
  </si>
  <si>
    <t>1216030</t>
  </si>
  <si>
    <t>6030</t>
  </si>
  <si>
    <t>0620</t>
  </si>
  <si>
    <t>Організація благоустрою населених пунктів</t>
  </si>
  <si>
    <t>0443</t>
  </si>
  <si>
    <t>Розроблення схем планування та забудови територій (містобудівної документації)</t>
  </si>
  <si>
    <t>1217640</t>
  </si>
  <si>
    <t>7640</t>
  </si>
  <si>
    <t>0470</t>
  </si>
  <si>
    <t>Заходи з енергозбереження</t>
  </si>
  <si>
    <t>3100000</t>
  </si>
  <si>
    <t>Управління майна громади Дрогобицької міської ради</t>
  </si>
  <si>
    <t>3110000</t>
  </si>
  <si>
    <t>3110160</t>
  </si>
  <si>
    <t>X</t>
  </si>
  <si>
    <t>УСЬОГО</t>
  </si>
  <si>
    <t>Керуючий справами виконкому                                                                                               Віталій ВОВКІВ</t>
  </si>
  <si>
    <t>Візи:
Начальник  фінансового управління                                                                               Оксана САВРАН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</si>
</sst>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0">
    <font>
      <sz val="10"/>
      <color theme="1"/>
      <name val="Calibri"/>
      <charset val="204"/>
      <scheme val="minor"/>
    </font>
    <font>
      <sz val="10"/>
      <name val="Calibri"/>
      <charset val="204"/>
      <scheme val="minor"/>
    </font>
    <font>
      <b/>
      <sz val="16"/>
      <color theme="1"/>
      <name val="Calibri"/>
      <charset val="204"/>
      <scheme val="minor"/>
    </font>
    <font>
      <sz val="16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b/>
      <sz val="10"/>
      <name val="Calibri"/>
      <charset val="204"/>
      <scheme val="minor"/>
    </font>
    <font>
      <b/>
      <sz val="16"/>
      <color theme="1"/>
      <name val="Times New Roman"/>
      <charset val="204"/>
    </font>
    <font>
      <b/>
      <sz val="18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9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 quotePrefix="1">
      <alignment horizontal="center"/>
    </xf>
    <xf numFmtId="0" fontId="5" fillId="2" borderId="2" xfId="0" applyFont="1" applyFill="1" applyBorder="1" applyAlignment="1" quotePrefix="1">
      <alignment horizontal="center" vertical="center" wrapText="1"/>
    </xf>
    <xf numFmtId="4" fontId="5" fillId="2" borderId="2" xfId="0" applyNumberFormat="1" applyFont="1" applyFill="1" applyBorder="1" applyAlignment="1" quotePrefix="1">
      <alignment horizontal="center" vertical="center" wrapText="1"/>
    </xf>
    <xf numFmtId="0" fontId="0" fillId="2" borderId="2" xfId="0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vertical="center" wrapText="1"/>
    </xf>
    <xf numFmtId="0" fontId="5" fillId="0" borderId="2" xfId="0" applyFont="1" applyBorder="1" applyAlignment="1" quotePrefix="1">
      <alignment horizontal="center" vertical="center" wrapText="1"/>
    </xf>
    <xf numFmtId="4" fontId="5" fillId="0" borderId="2" xfId="0" applyNumberFormat="1" applyFont="1" applyBorder="1" applyAlignment="1" quotePrefix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6"/>
  <sheetViews>
    <sheetView tabSelected="1" view="pageBreakPreview" zoomScale="89" zoomScaleNormal="100" workbookViewId="0">
      <pane xSplit="7" ySplit="13" topLeftCell="H35" activePane="bottomRight" state="frozen"/>
      <selection/>
      <selection pane="topRight"/>
      <selection pane="bottomLeft"/>
      <selection pane="bottomRight" activeCell="N4" sqref="N4"/>
    </sheetView>
  </sheetViews>
  <sheetFormatPr defaultColWidth="9" defaultRowHeight="12.75"/>
  <cols>
    <col min="1" max="1" width="12" style="2" customWidth="1"/>
    <col min="2" max="2" width="10.5714285714286" style="2" customWidth="1"/>
    <col min="3" max="3" width="10.8571428571429" style="2" customWidth="1"/>
    <col min="4" max="4" width="72.7142857142857" style="2" customWidth="1"/>
    <col min="5" max="5" width="13.4285714285714" style="2" customWidth="1"/>
    <col min="6" max="6" width="13.7142857142857" style="2" customWidth="1"/>
    <col min="7" max="7" width="12.5714285714286" style="2" customWidth="1"/>
    <col min="8" max="8" width="14.8571428571429" style="2" customWidth="1"/>
    <col min="9" max="9" width="11.8571428571429" style="2" customWidth="1"/>
    <col min="10" max="11" width="13.7142857142857" style="2" customWidth="1"/>
    <col min="12" max="12" width="11.2857142857143" style="2" customWidth="1"/>
    <col min="13" max="13" width="11.4285714285714" style="2" customWidth="1"/>
    <col min="14" max="14" width="12.1428571428571" style="2" customWidth="1"/>
    <col min="15" max="16" width="13.7142857142857" style="2" customWidth="1"/>
    <col min="17" max="17" width="11.2857142857143" customWidth="1"/>
  </cols>
  <sheetData>
    <row r="1" ht="15.75" spans="14:14">
      <c r="N1" s="29" t="s">
        <v>0</v>
      </c>
    </row>
    <row r="2" ht="15.75" spans="14:14">
      <c r="N2" s="29" t="s">
        <v>1</v>
      </c>
    </row>
    <row r="3" ht="15.75" spans="14:14">
      <c r="N3" s="29" t="s">
        <v>2</v>
      </c>
    </row>
    <row r="5" ht="21" spans="1:16">
      <c r="A5" s="3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ht="21" spans="1:16">
      <c r="A6" s="3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>
      <c r="A7" s="31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>
      <c r="A8" s="7" t="s">
        <v>6</v>
      </c>
      <c r="P8" s="30" t="s">
        <v>7</v>
      </c>
    </row>
    <row r="9" spans="1:16">
      <c r="A9" s="8" t="s">
        <v>8</v>
      </c>
      <c r="B9" s="8" t="s">
        <v>9</v>
      </c>
      <c r="C9" s="8" t="s">
        <v>10</v>
      </c>
      <c r="D9" s="9" t="s">
        <v>11</v>
      </c>
      <c r="E9" s="9" t="s">
        <v>12</v>
      </c>
      <c r="F9" s="9"/>
      <c r="G9" s="9"/>
      <c r="H9" s="9"/>
      <c r="I9" s="9"/>
      <c r="J9" s="9" t="s">
        <v>13</v>
      </c>
      <c r="K9" s="9"/>
      <c r="L9" s="9"/>
      <c r="M9" s="9"/>
      <c r="N9" s="9"/>
      <c r="O9" s="9"/>
      <c r="P9" s="9" t="s">
        <v>14</v>
      </c>
    </row>
    <row r="10" s="1" customFormat="1" spans="1:16">
      <c r="A10" s="9"/>
      <c r="B10" s="9"/>
      <c r="C10" s="9"/>
      <c r="D10" s="9"/>
      <c r="E10" s="10" t="s">
        <v>15</v>
      </c>
      <c r="F10" s="10" t="s">
        <v>16</v>
      </c>
      <c r="G10" s="10" t="s">
        <v>17</v>
      </c>
      <c r="H10" s="10"/>
      <c r="I10" s="10" t="s">
        <v>18</v>
      </c>
      <c r="J10" s="10" t="s">
        <v>15</v>
      </c>
      <c r="K10" s="10" t="s">
        <v>19</v>
      </c>
      <c r="L10" s="10" t="s">
        <v>16</v>
      </c>
      <c r="M10" s="10" t="s">
        <v>17</v>
      </c>
      <c r="N10" s="10"/>
      <c r="O10" s="10" t="s">
        <v>18</v>
      </c>
      <c r="P10" s="9"/>
    </row>
    <row r="11" s="1" customFormat="1" spans="1:16">
      <c r="A11" s="9"/>
      <c r="B11" s="9"/>
      <c r="C11" s="9"/>
      <c r="D11" s="9"/>
      <c r="E11" s="10"/>
      <c r="F11" s="10"/>
      <c r="G11" s="10" t="s">
        <v>20</v>
      </c>
      <c r="H11" s="10" t="s">
        <v>21</v>
      </c>
      <c r="I11" s="10"/>
      <c r="J11" s="10"/>
      <c r="K11" s="10"/>
      <c r="L11" s="10"/>
      <c r="M11" s="10" t="s">
        <v>22</v>
      </c>
      <c r="N11" s="10" t="s">
        <v>21</v>
      </c>
      <c r="O11" s="10"/>
      <c r="P11" s="9"/>
    </row>
    <row r="12" s="1" customFormat="1" ht="44.25" customHeight="1" spans="1:16">
      <c r="A12" s="9"/>
      <c r="B12" s="9"/>
      <c r="C12" s="9"/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9"/>
    </row>
    <row r="13" s="1" customFormat="1" spans="1:16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</row>
    <row r="14" ht="18" customHeight="1" spans="1:16">
      <c r="A14" s="32" t="s">
        <v>23</v>
      </c>
      <c r="B14" s="11"/>
      <c r="C14" s="12"/>
      <c r="D14" s="33" t="s">
        <v>24</v>
      </c>
      <c r="E14" s="13">
        <f>E15</f>
        <v>0</v>
      </c>
      <c r="F14" s="13">
        <f t="shared" ref="F14:O14" si="0">F15</f>
        <v>0</v>
      </c>
      <c r="G14" s="13">
        <f t="shared" si="0"/>
        <v>0</v>
      </c>
      <c r="H14" s="13">
        <f t="shared" si="0"/>
        <v>0</v>
      </c>
      <c r="I14" s="13">
        <f t="shared" si="0"/>
        <v>0</v>
      </c>
      <c r="J14" s="13">
        <f t="shared" si="0"/>
        <v>0</v>
      </c>
      <c r="K14" s="13">
        <f t="shared" si="0"/>
        <v>0</v>
      </c>
      <c r="L14" s="13">
        <f t="shared" si="0"/>
        <v>0</v>
      </c>
      <c r="M14" s="13">
        <f t="shared" si="0"/>
        <v>0</v>
      </c>
      <c r="N14" s="13">
        <f t="shared" si="0"/>
        <v>0</v>
      </c>
      <c r="O14" s="13">
        <f t="shared" si="0"/>
        <v>0</v>
      </c>
      <c r="P14" s="13">
        <f t="shared" ref="P14:P25" si="1">E14+J14</f>
        <v>0</v>
      </c>
    </row>
    <row r="15" ht="18" customHeight="1" spans="1:16">
      <c r="A15" s="32" t="s">
        <v>25</v>
      </c>
      <c r="B15" s="11"/>
      <c r="C15" s="12"/>
      <c r="D15" s="13"/>
      <c r="E15" s="13">
        <f>E16+E17</f>
        <v>0</v>
      </c>
      <c r="F15" s="13">
        <f t="shared" ref="F15:O15" si="2">F16+F17</f>
        <v>0</v>
      </c>
      <c r="G15" s="13">
        <f t="shared" si="2"/>
        <v>0</v>
      </c>
      <c r="H15" s="13">
        <f t="shared" si="2"/>
        <v>0</v>
      </c>
      <c r="I15" s="13">
        <f t="shared" si="2"/>
        <v>0</v>
      </c>
      <c r="J15" s="13">
        <f t="shared" si="2"/>
        <v>0</v>
      </c>
      <c r="K15" s="13">
        <f t="shared" si="2"/>
        <v>0</v>
      </c>
      <c r="L15" s="13">
        <f t="shared" si="2"/>
        <v>0</v>
      </c>
      <c r="M15" s="13">
        <f t="shared" si="2"/>
        <v>0</v>
      </c>
      <c r="N15" s="13">
        <f t="shared" si="2"/>
        <v>0</v>
      </c>
      <c r="O15" s="13">
        <f t="shared" si="2"/>
        <v>0</v>
      </c>
      <c r="P15" s="13">
        <f t="shared" si="1"/>
        <v>0</v>
      </c>
    </row>
    <row r="16" ht="18" customHeight="1" spans="1:16">
      <c r="A16" s="34" t="s">
        <v>26</v>
      </c>
      <c r="B16" s="34" t="s">
        <v>27</v>
      </c>
      <c r="C16" s="35" t="s">
        <v>28</v>
      </c>
      <c r="D16" s="36" t="s">
        <v>29</v>
      </c>
      <c r="E16" s="15">
        <v>-15275</v>
      </c>
      <c r="F16" s="15">
        <v>-15275</v>
      </c>
      <c r="G16" s="15">
        <v>0</v>
      </c>
      <c r="H16" s="16">
        <v>0</v>
      </c>
      <c r="I16" s="16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f t="shared" si="1"/>
        <v>-15275</v>
      </c>
    </row>
    <row r="17" ht="18" customHeight="1" spans="1:16">
      <c r="A17" s="34" t="s">
        <v>30</v>
      </c>
      <c r="B17" s="34" t="s">
        <v>31</v>
      </c>
      <c r="C17" s="35" t="s">
        <v>32</v>
      </c>
      <c r="D17" s="36" t="s">
        <v>33</v>
      </c>
      <c r="E17" s="15">
        <v>15275</v>
      </c>
      <c r="F17" s="15">
        <v>15275</v>
      </c>
      <c r="G17" s="15">
        <v>0</v>
      </c>
      <c r="H17" s="16">
        <v>0</v>
      </c>
      <c r="I17" s="16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f t="shared" si="1"/>
        <v>15275</v>
      </c>
    </row>
    <row r="18" ht="18" customHeight="1" spans="1:16">
      <c r="A18" s="32" t="s">
        <v>34</v>
      </c>
      <c r="B18" s="11"/>
      <c r="C18" s="12"/>
      <c r="D18" s="33" t="s">
        <v>35</v>
      </c>
      <c r="E18" s="13">
        <f>E19</f>
        <v>-150680.2</v>
      </c>
      <c r="F18" s="13">
        <f t="shared" ref="F18:O18" si="3">F19</f>
        <v>-150680.2</v>
      </c>
      <c r="G18" s="13">
        <f t="shared" si="3"/>
        <v>199534</v>
      </c>
      <c r="H18" s="13">
        <f t="shared" si="3"/>
        <v>-100000</v>
      </c>
      <c r="I18" s="13">
        <f t="shared" si="3"/>
        <v>0</v>
      </c>
      <c r="J18" s="13">
        <f t="shared" si="3"/>
        <v>394112.2</v>
      </c>
      <c r="K18" s="13">
        <f t="shared" si="3"/>
        <v>394112.2</v>
      </c>
      <c r="L18" s="13">
        <f t="shared" si="3"/>
        <v>42381</v>
      </c>
      <c r="M18" s="13">
        <f t="shared" si="3"/>
        <v>0</v>
      </c>
      <c r="N18" s="13">
        <f t="shared" si="3"/>
        <v>0</v>
      </c>
      <c r="O18" s="13">
        <f t="shared" si="3"/>
        <v>351731.2</v>
      </c>
      <c r="P18" s="13">
        <f t="shared" si="1"/>
        <v>243432</v>
      </c>
    </row>
    <row r="19" ht="18" customHeight="1" spans="1:16">
      <c r="A19" s="32" t="s">
        <v>36</v>
      </c>
      <c r="B19" s="11"/>
      <c r="C19" s="12"/>
      <c r="D19" s="13"/>
      <c r="E19" s="13">
        <f>SUM(E20:E25)</f>
        <v>-150680.2</v>
      </c>
      <c r="F19" s="13">
        <f t="shared" ref="F19:P19" si="4">SUM(F20:F25)</f>
        <v>-150680.2</v>
      </c>
      <c r="G19" s="13">
        <f t="shared" si="4"/>
        <v>199534</v>
      </c>
      <c r="H19" s="13">
        <f t="shared" si="4"/>
        <v>-100000</v>
      </c>
      <c r="I19" s="13">
        <f t="shared" si="4"/>
        <v>0</v>
      </c>
      <c r="J19" s="13">
        <f t="shared" si="4"/>
        <v>394112.2</v>
      </c>
      <c r="K19" s="13">
        <f t="shared" si="4"/>
        <v>394112.2</v>
      </c>
      <c r="L19" s="13">
        <f t="shared" si="4"/>
        <v>42381</v>
      </c>
      <c r="M19" s="13">
        <f t="shared" si="4"/>
        <v>0</v>
      </c>
      <c r="N19" s="13">
        <f t="shared" si="4"/>
        <v>0</v>
      </c>
      <c r="O19" s="13">
        <f t="shared" si="4"/>
        <v>351731.2</v>
      </c>
      <c r="P19" s="13">
        <f t="shared" si="4"/>
        <v>243432</v>
      </c>
    </row>
    <row r="20" ht="43.5" customHeight="1" spans="1:16">
      <c r="A20" s="34" t="s">
        <v>37</v>
      </c>
      <c r="B20" s="34" t="s">
        <v>38</v>
      </c>
      <c r="C20" s="35" t="s">
        <v>39</v>
      </c>
      <c r="D20" s="36" t="s">
        <v>40</v>
      </c>
      <c r="E20" s="15">
        <v>0</v>
      </c>
      <c r="F20" s="15">
        <v>0</v>
      </c>
      <c r="G20" s="15">
        <v>0</v>
      </c>
      <c r="H20" s="16">
        <v>-100000</v>
      </c>
      <c r="I20" s="16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f t="shared" ref="P20" si="5">E20+J20</f>
        <v>0</v>
      </c>
    </row>
    <row r="21" ht="51" spans="1:16">
      <c r="A21" s="34" t="s">
        <v>41</v>
      </c>
      <c r="B21" s="9">
        <v>1181</v>
      </c>
      <c r="C21" s="35" t="s">
        <v>42</v>
      </c>
      <c r="D21" s="15" t="s">
        <v>43</v>
      </c>
      <c r="E21" s="15">
        <v>-51610.92</v>
      </c>
      <c r="F21" s="15">
        <v>-51610.92</v>
      </c>
      <c r="G21" s="15"/>
      <c r="H21" s="16"/>
      <c r="I21" s="16"/>
      <c r="J21" s="15">
        <v>51610.92</v>
      </c>
      <c r="K21" s="15">
        <v>51610.92</v>
      </c>
      <c r="L21" s="15"/>
      <c r="M21" s="15"/>
      <c r="N21" s="15"/>
      <c r="O21" s="15">
        <v>51610.92</v>
      </c>
      <c r="P21" s="15">
        <f t="shared" ref="P21:P22" si="6">E21+J21</f>
        <v>0</v>
      </c>
    </row>
    <row r="22" ht="51" spans="1:16">
      <c r="A22" s="34" t="s">
        <v>44</v>
      </c>
      <c r="B22" s="9">
        <v>1182</v>
      </c>
      <c r="C22" s="35" t="s">
        <v>42</v>
      </c>
      <c r="D22" s="15" t="s">
        <v>45</v>
      </c>
      <c r="E22" s="15">
        <v>-12501.28</v>
      </c>
      <c r="F22" s="15">
        <v>-12501.28</v>
      </c>
      <c r="G22" s="15"/>
      <c r="H22" s="16"/>
      <c r="I22" s="16"/>
      <c r="J22" s="15">
        <v>12501.28</v>
      </c>
      <c r="K22" s="15">
        <v>12501.28</v>
      </c>
      <c r="L22" s="15"/>
      <c r="M22" s="15"/>
      <c r="N22" s="15"/>
      <c r="O22" s="15">
        <v>12501.28</v>
      </c>
      <c r="P22" s="15">
        <f t="shared" si="6"/>
        <v>0</v>
      </c>
    </row>
    <row r="23" ht="38.25" spans="1:16">
      <c r="A23" s="34" t="s">
        <v>46</v>
      </c>
      <c r="B23" s="34" t="s">
        <v>47</v>
      </c>
      <c r="C23" s="35" t="s">
        <v>42</v>
      </c>
      <c r="D23" s="36" t="s">
        <v>48</v>
      </c>
      <c r="E23" s="15">
        <v>243432</v>
      </c>
      <c r="F23" s="15">
        <v>243432</v>
      </c>
      <c r="G23" s="15">
        <v>199534</v>
      </c>
      <c r="H23" s="16">
        <v>0</v>
      </c>
      <c r="I23" s="16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1"/>
        <v>243432</v>
      </c>
    </row>
    <row r="24" ht="51" spans="1:16">
      <c r="A24" s="34" t="s">
        <v>49</v>
      </c>
      <c r="B24" s="9">
        <v>1291</v>
      </c>
      <c r="C24" s="35" t="s">
        <v>42</v>
      </c>
      <c r="D24" s="15" t="s">
        <v>50</v>
      </c>
      <c r="E24" s="15">
        <v>-330000</v>
      </c>
      <c r="F24" s="15">
        <v>-330000</v>
      </c>
      <c r="G24" s="15"/>
      <c r="H24" s="16"/>
      <c r="I24" s="16"/>
      <c r="J24" s="15">
        <v>330000</v>
      </c>
      <c r="K24" s="15">
        <v>330000</v>
      </c>
      <c r="L24" s="15"/>
      <c r="M24" s="15"/>
      <c r="N24" s="15"/>
      <c r="O24" s="15">
        <v>330000</v>
      </c>
      <c r="P24" s="15">
        <f t="shared" si="1"/>
        <v>0</v>
      </c>
    </row>
    <row r="25" ht="51" spans="1:16">
      <c r="A25" s="34" t="s">
        <v>51</v>
      </c>
      <c r="B25" s="9">
        <v>1292</v>
      </c>
      <c r="C25" s="35" t="s">
        <v>42</v>
      </c>
      <c r="D25" s="15" t="s">
        <v>52</v>
      </c>
      <c r="E25" s="15"/>
      <c r="F25" s="15"/>
      <c r="G25" s="15"/>
      <c r="H25" s="16"/>
      <c r="I25" s="16"/>
      <c r="J25" s="15">
        <v>0</v>
      </c>
      <c r="K25" s="15"/>
      <c r="L25" s="15">
        <v>42381</v>
      </c>
      <c r="M25" s="15"/>
      <c r="N25" s="15"/>
      <c r="O25" s="15">
        <v>-42381</v>
      </c>
      <c r="P25" s="15">
        <f t="shared" si="1"/>
        <v>0</v>
      </c>
    </row>
    <row r="26" s="1" customFormat="1" ht="18" customHeight="1" spans="1:16">
      <c r="A26" s="37" t="s">
        <v>53</v>
      </c>
      <c r="B26" s="17"/>
      <c r="C26" s="18"/>
      <c r="D26" s="38" t="s">
        <v>54</v>
      </c>
      <c r="E26" s="13">
        <f>E27</f>
        <v>0</v>
      </c>
      <c r="F26" s="13">
        <f t="shared" ref="F26:O26" si="7">F27</f>
        <v>0</v>
      </c>
      <c r="G26" s="13">
        <f t="shared" si="7"/>
        <v>190000</v>
      </c>
      <c r="H26" s="13">
        <f t="shared" si="7"/>
        <v>70000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si="7"/>
        <v>0</v>
      </c>
      <c r="O26" s="13">
        <f t="shared" si="7"/>
        <v>0</v>
      </c>
      <c r="P26" s="13">
        <v>0</v>
      </c>
    </row>
    <row r="27" s="1" customFormat="1" ht="18" customHeight="1" spans="1:16">
      <c r="A27" s="37" t="s">
        <v>55</v>
      </c>
      <c r="B27" s="17"/>
      <c r="C27" s="18"/>
      <c r="D27" s="19"/>
      <c r="E27" s="13">
        <f>E28+E29</f>
        <v>0</v>
      </c>
      <c r="F27" s="13">
        <f t="shared" ref="F27:O27" si="8">F28+F29</f>
        <v>0</v>
      </c>
      <c r="G27" s="13">
        <f t="shared" si="8"/>
        <v>190000</v>
      </c>
      <c r="H27" s="13">
        <f t="shared" si="8"/>
        <v>70000</v>
      </c>
      <c r="I27" s="13">
        <f t="shared" si="8"/>
        <v>0</v>
      </c>
      <c r="J27" s="13">
        <f t="shared" si="8"/>
        <v>0</v>
      </c>
      <c r="K27" s="13">
        <f t="shared" si="8"/>
        <v>0</v>
      </c>
      <c r="L27" s="13">
        <f t="shared" si="8"/>
        <v>0</v>
      </c>
      <c r="M27" s="13">
        <f t="shared" si="8"/>
        <v>0</v>
      </c>
      <c r="N27" s="13">
        <f t="shared" si="8"/>
        <v>0</v>
      </c>
      <c r="O27" s="13">
        <f t="shared" si="8"/>
        <v>0</v>
      </c>
      <c r="P27" s="13">
        <v>0</v>
      </c>
    </row>
    <row r="28" ht="18" customHeight="1" spans="1:16">
      <c r="A28" s="34" t="s">
        <v>56</v>
      </c>
      <c r="B28" s="34" t="s">
        <v>27</v>
      </c>
      <c r="C28" s="35" t="s">
        <v>28</v>
      </c>
      <c r="D28" s="36" t="s">
        <v>29</v>
      </c>
      <c r="E28" s="15">
        <v>300000</v>
      </c>
      <c r="F28" s="15">
        <v>300000</v>
      </c>
      <c r="G28" s="15">
        <v>190000</v>
      </c>
      <c r="H28" s="16">
        <v>70000</v>
      </c>
      <c r="I28" s="16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f t="shared" ref="P28:P50" si="9">E28+J28</f>
        <v>300000</v>
      </c>
    </row>
    <row r="29" ht="18" customHeight="1" spans="1:16">
      <c r="A29" s="34" t="s">
        <v>57</v>
      </c>
      <c r="B29" s="34" t="s">
        <v>58</v>
      </c>
      <c r="C29" s="35" t="s">
        <v>59</v>
      </c>
      <c r="D29" s="36" t="s">
        <v>60</v>
      </c>
      <c r="E29" s="15">
        <v>-300000</v>
      </c>
      <c r="F29" s="15">
        <v>-300000</v>
      </c>
      <c r="G29" s="15">
        <v>0</v>
      </c>
      <c r="H29" s="16">
        <v>0</v>
      </c>
      <c r="I29" s="16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f t="shared" si="9"/>
        <v>-300000</v>
      </c>
    </row>
    <row r="30" ht="18" customHeight="1" spans="1:16">
      <c r="A30" s="32" t="s">
        <v>61</v>
      </c>
      <c r="B30" s="11"/>
      <c r="C30" s="12"/>
      <c r="D30" s="33" t="s">
        <v>62</v>
      </c>
      <c r="E30" s="13">
        <f>E31</f>
        <v>62217</v>
      </c>
      <c r="F30" s="13">
        <f t="shared" ref="F30:O31" si="10">F31</f>
        <v>62217</v>
      </c>
      <c r="G30" s="13">
        <f t="shared" si="10"/>
        <v>0</v>
      </c>
      <c r="H30" s="13">
        <f t="shared" si="10"/>
        <v>0</v>
      </c>
      <c r="I30" s="13">
        <f t="shared" si="10"/>
        <v>0</v>
      </c>
      <c r="J30" s="13">
        <f t="shared" si="10"/>
        <v>0</v>
      </c>
      <c r="K30" s="13">
        <f t="shared" si="10"/>
        <v>0</v>
      </c>
      <c r="L30" s="13">
        <f t="shared" si="10"/>
        <v>0</v>
      </c>
      <c r="M30" s="13">
        <f t="shared" si="10"/>
        <v>0</v>
      </c>
      <c r="N30" s="13">
        <f t="shared" si="10"/>
        <v>0</v>
      </c>
      <c r="O30" s="13">
        <f t="shared" si="10"/>
        <v>0</v>
      </c>
      <c r="P30" s="13">
        <f t="shared" si="9"/>
        <v>62217</v>
      </c>
    </row>
    <row r="31" ht="18" customHeight="1" spans="1:16">
      <c r="A31" s="32" t="s">
        <v>63</v>
      </c>
      <c r="B31" s="11"/>
      <c r="C31" s="12"/>
      <c r="D31" s="13"/>
      <c r="E31" s="13">
        <f>E32</f>
        <v>62217</v>
      </c>
      <c r="F31" s="13">
        <f t="shared" si="10"/>
        <v>62217</v>
      </c>
      <c r="G31" s="13">
        <f t="shared" si="10"/>
        <v>0</v>
      </c>
      <c r="H31" s="13">
        <f t="shared" si="10"/>
        <v>0</v>
      </c>
      <c r="I31" s="13">
        <f t="shared" si="10"/>
        <v>0</v>
      </c>
      <c r="J31" s="13">
        <f t="shared" si="10"/>
        <v>0</v>
      </c>
      <c r="K31" s="13">
        <f t="shared" si="10"/>
        <v>0</v>
      </c>
      <c r="L31" s="13">
        <f t="shared" si="10"/>
        <v>0</v>
      </c>
      <c r="M31" s="13">
        <f t="shared" si="10"/>
        <v>0</v>
      </c>
      <c r="N31" s="13">
        <f t="shared" si="10"/>
        <v>0</v>
      </c>
      <c r="O31" s="13">
        <f t="shared" si="10"/>
        <v>0</v>
      </c>
      <c r="P31" s="13">
        <f t="shared" si="9"/>
        <v>62217</v>
      </c>
    </row>
    <row r="32" ht="18.75" customHeight="1" spans="1:16">
      <c r="A32" s="34" t="s">
        <v>64</v>
      </c>
      <c r="B32" s="34" t="s">
        <v>65</v>
      </c>
      <c r="C32" s="35" t="s">
        <v>66</v>
      </c>
      <c r="D32" s="36" t="s">
        <v>67</v>
      </c>
      <c r="E32" s="15">
        <v>62217</v>
      </c>
      <c r="F32" s="15">
        <v>62217</v>
      </c>
      <c r="G32" s="15">
        <v>0</v>
      </c>
      <c r="H32" s="16">
        <v>0</v>
      </c>
      <c r="I32" s="16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f t="shared" si="9"/>
        <v>62217</v>
      </c>
    </row>
    <row r="33" ht="33.75" customHeight="1" spans="1:16">
      <c r="A33" s="32" t="s">
        <v>68</v>
      </c>
      <c r="B33" s="11"/>
      <c r="C33" s="12"/>
      <c r="D33" s="33" t="s">
        <v>69</v>
      </c>
      <c r="E33" s="13">
        <f>E34</f>
        <v>-250000</v>
      </c>
      <c r="F33" s="13">
        <f t="shared" ref="F33:P33" si="11">F34</f>
        <v>-250000</v>
      </c>
      <c r="G33" s="13">
        <f t="shared" si="11"/>
        <v>0</v>
      </c>
      <c r="H33" s="13">
        <f t="shared" si="11"/>
        <v>0</v>
      </c>
      <c r="I33" s="13">
        <f t="shared" si="11"/>
        <v>0</v>
      </c>
      <c r="J33" s="13">
        <f t="shared" si="11"/>
        <v>250000</v>
      </c>
      <c r="K33" s="13">
        <f t="shared" si="11"/>
        <v>250000</v>
      </c>
      <c r="L33" s="13">
        <f t="shared" si="11"/>
        <v>0</v>
      </c>
      <c r="M33" s="13">
        <f t="shared" si="11"/>
        <v>0</v>
      </c>
      <c r="N33" s="13">
        <f t="shared" si="11"/>
        <v>0</v>
      </c>
      <c r="O33" s="13">
        <f t="shared" si="11"/>
        <v>250000</v>
      </c>
      <c r="P33" s="13">
        <f t="shared" si="11"/>
        <v>0</v>
      </c>
    </row>
    <row r="34" spans="1:16">
      <c r="A34" s="32" t="s">
        <v>70</v>
      </c>
      <c r="B34" s="11"/>
      <c r="C34" s="12"/>
      <c r="D34" s="13"/>
      <c r="E34" s="13">
        <f>SUM(E35:E40)</f>
        <v>-250000</v>
      </c>
      <c r="F34" s="13">
        <f t="shared" ref="F34:P34" si="12">SUM(F35:F40)</f>
        <v>-250000</v>
      </c>
      <c r="G34" s="13">
        <f t="shared" si="12"/>
        <v>0</v>
      </c>
      <c r="H34" s="13">
        <f t="shared" si="12"/>
        <v>0</v>
      </c>
      <c r="I34" s="13">
        <f t="shared" si="12"/>
        <v>0</v>
      </c>
      <c r="J34" s="13">
        <f t="shared" si="12"/>
        <v>250000</v>
      </c>
      <c r="K34" s="13">
        <f t="shared" si="12"/>
        <v>250000</v>
      </c>
      <c r="L34" s="13">
        <f t="shared" si="12"/>
        <v>0</v>
      </c>
      <c r="M34" s="13">
        <f t="shared" si="12"/>
        <v>0</v>
      </c>
      <c r="N34" s="13">
        <f t="shared" si="12"/>
        <v>0</v>
      </c>
      <c r="O34" s="13">
        <f t="shared" si="12"/>
        <v>250000</v>
      </c>
      <c r="P34" s="13">
        <f t="shared" si="12"/>
        <v>0</v>
      </c>
    </row>
    <row r="35" ht="25.5" spans="1:16">
      <c r="A35" s="34" t="s">
        <v>71</v>
      </c>
      <c r="B35" s="34" t="s">
        <v>27</v>
      </c>
      <c r="C35" s="35" t="s">
        <v>28</v>
      </c>
      <c r="D35" s="36" t="s">
        <v>29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160000</v>
      </c>
      <c r="K35" s="15">
        <v>160000</v>
      </c>
      <c r="L35" s="15">
        <v>0</v>
      </c>
      <c r="M35" s="15">
        <v>0</v>
      </c>
      <c r="N35" s="15">
        <v>0</v>
      </c>
      <c r="O35" s="15">
        <v>160000</v>
      </c>
      <c r="P35" s="15">
        <f t="shared" si="9"/>
        <v>160000</v>
      </c>
    </row>
    <row r="36" spans="1:16">
      <c r="A36" s="34" t="s">
        <v>72</v>
      </c>
      <c r="B36" s="34" t="s">
        <v>73</v>
      </c>
      <c r="C36" s="35" t="s">
        <v>74</v>
      </c>
      <c r="D36" s="36" t="s">
        <v>75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60000</v>
      </c>
      <c r="K36" s="15">
        <v>60000</v>
      </c>
      <c r="L36" s="15">
        <v>0</v>
      </c>
      <c r="M36" s="15">
        <v>0</v>
      </c>
      <c r="N36" s="15">
        <v>0</v>
      </c>
      <c r="O36" s="15">
        <v>60000</v>
      </c>
      <c r="P36" s="15">
        <f t="shared" si="9"/>
        <v>60000</v>
      </c>
    </row>
    <row r="37" spans="1:16">
      <c r="A37" s="34" t="s">
        <v>76</v>
      </c>
      <c r="B37" s="34" t="s">
        <v>77</v>
      </c>
      <c r="C37" s="35" t="s">
        <v>78</v>
      </c>
      <c r="D37" s="36" t="s">
        <v>79</v>
      </c>
      <c r="E37" s="15">
        <v>48000</v>
      </c>
      <c r="F37" s="15">
        <v>48000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f t="shared" si="9"/>
        <v>48000</v>
      </c>
    </row>
    <row r="38" ht="25.5" spans="1:16">
      <c r="A38" s="34" t="s">
        <v>80</v>
      </c>
      <c r="B38" s="34" t="s">
        <v>81</v>
      </c>
      <c r="C38" s="35" t="s">
        <v>82</v>
      </c>
      <c r="D38" s="36" t="s">
        <v>83</v>
      </c>
      <c r="E38" s="15">
        <v>-48000</v>
      </c>
      <c r="F38" s="15">
        <v>-48000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f t="shared" si="9"/>
        <v>-48000</v>
      </c>
    </row>
    <row r="39" spans="1:16">
      <c r="A39" s="34" t="s">
        <v>84</v>
      </c>
      <c r="B39" s="34" t="s">
        <v>85</v>
      </c>
      <c r="C39" s="35" t="s">
        <v>86</v>
      </c>
      <c r="D39" s="36" t="s">
        <v>87</v>
      </c>
      <c r="E39" s="15">
        <v>10000</v>
      </c>
      <c r="F39" s="15">
        <v>10000</v>
      </c>
      <c r="G39" s="15">
        <v>0</v>
      </c>
      <c r="H39" s="15">
        <v>0</v>
      </c>
      <c r="I39" s="15">
        <v>0</v>
      </c>
      <c r="J39" s="15">
        <v>30000</v>
      </c>
      <c r="K39" s="15">
        <v>30000</v>
      </c>
      <c r="L39" s="15">
        <v>0</v>
      </c>
      <c r="M39" s="15">
        <v>0</v>
      </c>
      <c r="N39" s="15">
        <v>0</v>
      </c>
      <c r="O39" s="15">
        <v>30000</v>
      </c>
      <c r="P39" s="15">
        <f t="shared" si="9"/>
        <v>40000</v>
      </c>
    </row>
    <row r="40" spans="1:16">
      <c r="A40" s="34" t="s">
        <v>88</v>
      </c>
      <c r="B40" s="34" t="s">
        <v>89</v>
      </c>
      <c r="C40" s="35" t="s">
        <v>86</v>
      </c>
      <c r="D40" s="36" t="s">
        <v>90</v>
      </c>
      <c r="E40" s="15">
        <v>-260000</v>
      </c>
      <c r="F40" s="15">
        <v>-260000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/>
      <c r="P40" s="15">
        <f t="shared" si="9"/>
        <v>-260000</v>
      </c>
    </row>
    <row r="41" ht="21.75" customHeight="1" spans="1:16">
      <c r="A41" s="32" t="s">
        <v>91</v>
      </c>
      <c r="B41" s="11"/>
      <c r="C41" s="12"/>
      <c r="D41" s="33" t="s">
        <v>92</v>
      </c>
      <c r="E41" s="13">
        <f>E42</f>
        <v>-50000</v>
      </c>
      <c r="F41" s="13">
        <f t="shared" ref="F41:P41" si="13">F42</f>
        <v>-50000</v>
      </c>
      <c r="G41" s="13">
        <f t="shared" si="13"/>
        <v>0</v>
      </c>
      <c r="H41" s="13">
        <f t="shared" si="13"/>
        <v>0</v>
      </c>
      <c r="I41" s="13">
        <f t="shared" si="13"/>
        <v>0</v>
      </c>
      <c r="J41" s="13">
        <f t="shared" si="13"/>
        <v>50000</v>
      </c>
      <c r="K41" s="13">
        <f t="shared" si="13"/>
        <v>50000</v>
      </c>
      <c r="L41" s="13">
        <f t="shared" si="13"/>
        <v>0</v>
      </c>
      <c r="M41" s="13">
        <f t="shared" si="13"/>
        <v>0</v>
      </c>
      <c r="N41" s="13">
        <f t="shared" si="13"/>
        <v>0</v>
      </c>
      <c r="O41" s="13">
        <f t="shared" si="13"/>
        <v>50000</v>
      </c>
      <c r="P41" s="13">
        <f t="shared" si="13"/>
        <v>0</v>
      </c>
    </row>
    <row r="42" spans="1:16">
      <c r="A42" s="32" t="s">
        <v>93</v>
      </c>
      <c r="B42" s="11"/>
      <c r="C42" s="12"/>
      <c r="D42" s="13"/>
      <c r="E42" s="13">
        <f>SUM(E43:E47)</f>
        <v>-50000</v>
      </c>
      <c r="F42" s="13">
        <f t="shared" ref="F42:P42" si="14">SUM(F43:F47)</f>
        <v>-50000</v>
      </c>
      <c r="G42" s="13">
        <f t="shared" si="14"/>
        <v>0</v>
      </c>
      <c r="H42" s="13">
        <f t="shared" si="14"/>
        <v>0</v>
      </c>
      <c r="I42" s="13">
        <f t="shared" si="14"/>
        <v>0</v>
      </c>
      <c r="J42" s="13">
        <f t="shared" si="14"/>
        <v>50000</v>
      </c>
      <c r="K42" s="13">
        <f t="shared" si="14"/>
        <v>50000</v>
      </c>
      <c r="L42" s="13">
        <f t="shared" si="14"/>
        <v>0</v>
      </c>
      <c r="M42" s="13">
        <f t="shared" si="14"/>
        <v>0</v>
      </c>
      <c r="N42" s="13">
        <f t="shared" si="14"/>
        <v>0</v>
      </c>
      <c r="O42" s="13">
        <f t="shared" si="14"/>
        <v>50000</v>
      </c>
      <c r="P42" s="13">
        <f t="shared" si="14"/>
        <v>0</v>
      </c>
    </row>
    <row r="43" spans="1:16">
      <c r="A43" s="34" t="s">
        <v>94</v>
      </c>
      <c r="B43" s="34" t="s">
        <v>95</v>
      </c>
      <c r="C43" s="35" t="s">
        <v>96</v>
      </c>
      <c r="D43" s="36" t="s">
        <v>97</v>
      </c>
      <c r="E43" s="15">
        <v>400000</v>
      </c>
      <c r="F43" s="15">
        <v>400000</v>
      </c>
      <c r="G43" s="15">
        <v>0</v>
      </c>
      <c r="H43" s="16">
        <v>0</v>
      </c>
      <c r="I43" s="16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f t="shared" si="9"/>
        <v>400000</v>
      </c>
    </row>
    <row r="44" spans="1:16">
      <c r="A44" s="34" t="s">
        <v>98</v>
      </c>
      <c r="B44" s="34" t="s">
        <v>99</v>
      </c>
      <c r="C44" s="35" t="s">
        <v>100</v>
      </c>
      <c r="D44" s="36" t="s">
        <v>101</v>
      </c>
      <c r="E44" s="15">
        <v>352854</v>
      </c>
      <c r="F44" s="15">
        <v>352854</v>
      </c>
      <c r="G44" s="15">
        <v>0</v>
      </c>
      <c r="H44" s="16">
        <v>0</v>
      </c>
      <c r="I44" s="16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f t="shared" si="9"/>
        <v>352854</v>
      </c>
    </row>
    <row r="45" spans="1:16">
      <c r="A45" s="34" t="s">
        <v>102</v>
      </c>
      <c r="B45" s="34" t="s">
        <v>103</v>
      </c>
      <c r="C45" s="35" t="s">
        <v>104</v>
      </c>
      <c r="D45" s="36" t="s">
        <v>105</v>
      </c>
      <c r="E45" s="15">
        <f>-50000-352854</f>
        <v>-402854</v>
      </c>
      <c r="F45" s="15">
        <f>-50000-352854</f>
        <v>-402854</v>
      </c>
      <c r="G45" s="15">
        <v>0</v>
      </c>
      <c r="H45" s="16">
        <v>0</v>
      </c>
      <c r="I45" s="16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f t="shared" ref="P45:P46" si="15">E45+J45</f>
        <v>-402854</v>
      </c>
    </row>
    <row r="46" spans="1:16">
      <c r="A46" s="9">
        <v>1217350</v>
      </c>
      <c r="B46" s="9">
        <v>7350</v>
      </c>
      <c r="C46" s="35" t="s">
        <v>106</v>
      </c>
      <c r="D46" s="15" t="s">
        <v>107</v>
      </c>
      <c r="E46" s="15">
        <v>0</v>
      </c>
      <c r="F46" s="15">
        <v>0</v>
      </c>
      <c r="G46" s="15">
        <v>0</v>
      </c>
      <c r="H46" s="16"/>
      <c r="I46" s="16"/>
      <c r="J46" s="15">
        <v>50000</v>
      </c>
      <c r="K46" s="15">
        <v>50000</v>
      </c>
      <c r="L46" s="15">
        <v>0</v>
      </c>
      <c r="M46" s="15">
        <v>0</v>
      </c>
      <c r="N46" s="15">
        <v>0</v>
      </c>
      <c r="O46" s="15">
        <v>50000</v>
      </c>
      <c r="P46" s="15">
        <f t="shared" si="15"/>
        <v>50000</v>
      </c>
    </row>
    <row r="47" spans="1:16">
      <c r="A47" s="34" t="s">
        <v>108</v>
      </c>
      <c r="B47" s="34" t="s">
        <v>109</v>
      </c>
      <c r="C47" s="35" t="s">
        <v>110</v>
      </c>
      <c r="D47" s="36" t="s">
        <v>111</v>
      </c>
      <c r="E47" s="15">
        <v>-400000</v>
      </c>
      <c r="F47" s="15">
        <v>-400000</v>
      </c>
      <c r="G47" s="15">
        <v>0</v>
      </c>
      <c r="H47" s="16">
        <v>0</v>
      </c>
      <c r="I47" s="16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f t="shared" ref="P47" si="16">E47+J47</f>
        <v>-400000</v>
      </c>
    </row>
    <row r="48" ht="18" customHeight="1" spans="1:16">
      <c r="A48" s="32" t="s">
        <v>112</v>
      </c>
      <c r="B48" s="11"/>
      <c r="C48" s="12"/>
      <c r="D48" s="33" t="s">
        <v>113</v>
      </c>
      <c r="E48" s="13">
        <f>E49</f>
        <v>-52000</v>
      </c>
      <c r="F48" s="13">
        <f t="shared" ref="F48:O49" si="17">F49</f>
        <v>-52000</v>
      </c>
      <c r="G48" s="13">
        <f t="shared" si="17"/>
        <v>-82000</v>
      </c>
      <c r="H48" s="13">
        <f t="shared" si="17"/>
        <v>0</v>
      </c>
      <c r="I48" s="13">
        <f t="shared" si="17"/>
        <v>0</v>
      </c>
      <c r="J48" s="13">
        <f t="shared" si="17"/>
        <v>52000</v>
      </c>
      <c r="K48" s="13">
        <f t="shared" si="17"/>
        <v>52000</v>
      </c>
      <c r="L48" s="13">
        <f t="shared" si="17"/>
        <v>0</v>
      </c>
      <c r="M48" s="13">
        <f t="shared" si="17"/>
        <v>0</v>
      </c>
      <c r="N48" s="13">
        <f t="shared" si="17"/>
        <v>0</v>
      </c>
      <c r="O48" s="13">
        <f t="shared" si="17"/>
        <v>52000</v>
      </c>
      <c r="P48" s="13">
        <f t="shared" si="9"/>
        <v>0</v>
      </c>
    </row>
    <row r="49" ht="18" customHeight="1" spans="1:16">
      <c r="A49" s="32" t="s">
        <v>114</v>
      </c>
      <c r="B49" s="11"/>
      <c r="C49" s="12"/>
      <c r="D49" s="13"/>
      <c r="E49" s="13">
        <f>E50</f>
        <v>-52000</v>
      </c>
      <c r="F49" s="13">
        <f t="shared" si="17"/>
        <v>-52000</v>
      </c>
      <c r="G49" s="13">
        <f t="shared" si="17"/>
        <v>-82000</v>
      </c>
      <c r="H49" s="13">
        <f t="shared" si="17"/>
        <v>0</v>
      </c>
      <c r="I49" s="13">
        <f t="shared" si="17"/>
        <v>0</v>
      </c>
      <c r="J49" s="13">
        <f t="shared" si="17"/>
        <v>52000</v>
      </c>
      <c r="K49" s="13">
        <f t="shared" si="17"/>
        <v>52000</v>
      </c>
      <c r="L49" s="13">
        <f t="shared" si="17"/>
        <v>0</v>
      </c>
      <c r="M49" s="13">
        <f t="shared" si="17"/>
        <v>0</v>
      </c>
      <c r="N49" s="13">
        <f t="shared" si="17"/>
        <v>0</v>
      </c>
      <c r="O49" s="13">
        <f t="shared" si="17"/>
        <v>52000</v>
      </c>
      <c r="P49" s="13">
        <f t="shared" si="9"/>
        <v>0</v>
      </c>
    </row>
    <row r="50" ht="18" customHeight="1" spans="1:16">
      <c r="A50" s="34" t="s">
        <v>115</v>
      </c>
      <c r="B50" s="34" t="s">
        <v>27</v>
      </c>
      <c r="C50" s="35" t="s">
        <v>28</v>
      </c>
      <c r="D50" s="36" t="s">
        <v>29</v>
      </c>
      <c r="E50" s="15">
        <v>-52000</v>
      </c>
      <c r="F50" s="15">
        <v>-52000</v>
      </c>
      <c r="G50" s="15">
        <v>-82000</v>
      </c>
      <c r="H50" s="16">
        <v>0</v>
      </c>
      <c r="I50" s="16">
        <v>0</v>
      </c>
      <c r="J50" s="15">
        <v>52000</v>
      </c>
      <c r="K50" s="15">
        <v>52000</v>
      </c>
      <c r="L50" s="15">
        <v>0</v>
      </c>
      <c r="M50" s="15">
        <v>0</v>
      </c>
      <c r="N50" s="15">
        <v>0</v>
      </c>
      <c r="O50" s="15">
        <v>52000</v>
      </c>
      <c r="P50" s="15">
        <f t="shared" si="9"/>
        <v>0</v>
      </c>
    </row>
    <row r="51" s="1" customFormat="1" ht="30.75" customHeight="1" spans="1:16">
      <c r="A51" s="20" t="s">
        <v>116</v>
      </c>
      <c r="B51" s="20" t="s">
        <v>116</v>
      </c>
      <c r="C51" s="21" t="s">
        <v>116</v>
      </c>
      <c r="D51" s="22" t="s">
        <v>117</v>
      </c>
      <c r="E51" s="22">
        <f t="shared" ref="E51:P51" si="18">E48+E30+E26+E18+E14+E33+E41</f>
        <v>-440463.2</v>
      </c>
      <c r="F51" s="22">
        <f t="shared" si="18"/>
        <v>-440463.2</v>
      </c>
      <c r="G51" s="22">
        <f t="shared" si="18"/>
        <v>307534</v>
      </c>
      <c r="H51" s="22">
        <f t="shared" si="18"/>
        <v>-30000</v>
      </c>
      <c r="I51" s="22">
        <f t="shared" si="18"/>
        <v>0</v>
      </c>
      <c r="J51" s="22">
        <f t="shared" si="18"/>
        <v>746112.2</v>
      </c>
      <c r="K51" s="22">
        <f t="shared" si="18"/>
        <v>746112.2</v>
      </c>
      <c r="L51" s="22">
        <f t="shared" si="18"/>
        <v>42381</v>
      </c>
      <c r="M51" s="22">
        <f t="shared" si="18"/>
        <v>0</v>
      </c>
      <c r="N51" s="22">
        <f t="shared" si="18"/>
        <v>0</v>
      </c>
      <c r="O51" s="22">
        <f t="shared" si="18"/>
        <v>703731.2</v>
      </c>
      <c r="P51" s="22">
        <f t="shared" si="18"/>
        <v>305649</v>
      </c>
    </row>
    <row r="52" spans="1:16">
      <c r="A52" s="23"/>
      <c r="B52" s="23"/>
      <c r="C52" s="24"/>
      <c r="D52" s="25"/>
      <c r="E52" s="25"/>
      <c r="F52" s="25"/>
      <c r="G52" s="26"/>
      <c r="H52" s="26"/>
      <c r="I52" s="26"/>
      <c r="J52" s="26"/>
      <c r="K52" s="26"/>
      <c r="L52" s="26"/>
      <c r="M52" s="26"/>
      <c r="N52" s="26"/>
      <c r="O52" s="26"/>
      <c r="P52" s="26"/>
    </row>
    <row r="53" ht="78.75" customHeight="1" spans="1:16">
      <c r="A53" s="27" t="s">
        <v>118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</row>
    <row r="54" hidden="1" spans="1:16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</row>
    <row r="55" spans="1:16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</row>
    <row r="56" ht="92.25" customHeight="1" spans="1:16">
      <c r="A56" s="28" t="s">
        <v>119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</row>
  </sheetData>
  <mergeCells count="24">
    <mergeCell ref="A5:P5"/>
    <mergeCell ref="A6:P6"/>
    <mergeCell ref="E9:I9"/>
    <mergeCell ref="J9:O9"/>
    <mergeCell ref="G10:H10"/>
    <mergeCell ref="M10:N10"/>
    <mergeCell ref="A53:P53"/>
    <mergeCell ref="A56:P56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</mergeCells>
  <pageMargins left="0.433070866141732" right="0.196850393700787" top="0.196850393700787" bottom="0.196850393700787" header="0" footer="0"/>
  <pageSetup paperSize="9" scale="60" fitToHeight="500" orientation="landscape"/>
  <headerFooter/>
  <rowBreaks count="2" manualBreakCount="2">
    <brk id="40" max="15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2022-11-08T08:12:00Z</dcterms:created>
  <cp:lastPrinted>2024-10-25T08:03:00Z</cp:lastPrinted>
  <dcterms:modified xsi:type="dcterms:W3CDTF">2024-10-30T13:39:40Z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FBEE5A14268F4367AD4C1CF68F21A056_12</vt:lpwstr>
  </property>
  <property fmtid="{D5CDD505-2E9C-101B-9397-08002B2CF9AE}" pid="3" name="KSOProductBuildVer">
    <vt:lpwstr>1049-12.2.0.18607</vt:lpwstr>
  </property>
</Properties>
</file>