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250" windowHeight="12540"/>
  </bookViews>
  <sheets>
    <sheet name="Лист1" sheetId="1" r:id="rId1"/>
  </sheets>
  <definedNames>
    <definedName name="_xlnm.Print_Area" localSheetId="0">Лист1!$A$1:$P$61</definedName>
  </definedNames>
  <calcPr calcId="124519"/>
</workbook>
</file>

<file path=xl/calcChain.xml><?xml version="1.0" encoding="utf-8"?>
<calcChain xmlns="http://schemas.openxmlformats.org/spreadsheetml/2006/main">
  <c r="J15" i="1"/>
  <c r="O15"/>
  <c r="E44"/>
  <c r="F56"/>
  <c r="F55" s="1"/>
  <c r="G56"/>
  <c r="G55" s="1"/>
  <c r="H56"/>
  <c r="H55" s="1"/>
  <c r="I56"/>
  <c r="I55" s="1"/>
  <c r="J56"/>
  <c r="J55" s="1"/>
  <c r="K56"/>
  <c r="K55" s="1"/>
  <c r="L56"/>
  <c r="L55" s="1"/>
  <c r="M56"/>
  <c r="M55" s="1"/>
  <c r="N56"/>
  <c r="N55" s="1"/>
  <c r="O56"/>
  <c r="O55" s="1"/>
  <c r="E56"/>
  <c r="E55" s="1"/>
  <c r="P57"/>
  <c r="P56" s="1"/>
  <c r="P55" s="1"/>
  <c r="F52"/>
  <c r="G52"/>
  <c r="H52"/>
  <c r="I52"/>
  <c r="J52"/>
  <c r="K52"/>
  <c r="L52"/>
  <c r="M52"/>
  <c r="N52"/>
  <c r="O52"/>
  <c r="E52"/>
  <c r="E51" s="1"/>
  <c r="P54"/>
  <c r="P50" l="1"/>
  <c r="P44" s="1"/>
  <c r="P49"/>
  <c r="P48"/>
  <c r="P47"/>
  <c r="P46"/>
  <c r="F33"/>
  <c r="F32" s="1"/>
  <c r="G33"/>
  <c r="G32" s="1"/>
  <c r="H33"/>
  <c r="H32" s="1"/>
  <c r="I33"/>
  <c r="I32" s="1"/>
  <c r="J33"/>
  <c r="J32" s="1"/>
  <c r="K33"/>
  <c r="K32" s="1"/>
  <c r="L33"/>
  <c r="L32" s="1"/>
  <c r="M33"/>
  <c r="M32" s="1"/>
  <c r="N33"/>
  <c r="N32" s="1"/>
  <c r="O33"/>
  <c r="O32" s="1"/>
  <c r="E33"/>
  <c r="E32" s="1"/>
  <c r="P32" s="1"/>
  <c r="P37"/>
  <c r="P36"/>
  <c r="P35"/>
  <c r="P34"/>
  <c r="F22"/>
  <c r="F21" s="1"/>
  <c r="G22"/>
  <c r="H22"/>
  <c r="I22"/>
  <c r="I21" s="1"/>
  <c r="J22"/>
  <c r="J21" s="1"/>
  <c r="K22"/>
  <c r="L22"/>
  <c r="M22"/>
  <c r="M21" s="1"/>
  <c r="N22"/>
  <c r="N21" s="1"/>
  <c r="O22"/>
  <c r="O21" s="1"/>
  <c r="E22"/>
  <c r="E21" s="1"/>
  <c r="P31"/>
  <c r="P29"/>
  <c r="P28"/>
  <c r="P27"/>
  <c r="P25"/>
  <c r="P24"/>
  <c r="P26"/>
  <c r="P23"/>
  <c r="F15"/>
  <c r="F14" s="1"/>
  <c r="G15"/>
  <c r="H15"/>
  <c r="I15"/>
  <c r="K15"/>
  <c r="L15"/>
  <c r="M15"/>
  <c r="N15"/>
  <c r="E15"/>
  <c r="E14" s="1"/>
  <c r="P20"/>
  <c r="P19"/>
  <c r="P18"/>
  <c r="P17"/>
  <c r="G21"/>
  <c r="K21"/>
  <c r="P45"/>
  <c r="F44"/>
  <c r="F43" s="1"/>
  <c r="G44"/>
  <c r="G43" s="1"/>
  <c r="H44"/>
  <c r="H43" s="1"/>
  <c r="I44"/>
  <c r="I43" s="1"/>
  <c r="J44"/>
  <c r="J43" s="1"/>
  <c r="K44"/>
  <c r="K43" s="1"/>
  <c r="L44"/>
  <c r="L43" s="1"/>
  <c r="M44"/>
  <c r="M43" s="1"/>
  <c r="N44"/>
  <c r="N43" s="1"/>
  <c r="O44"/>
  <c r="O43" s="1"/>
  <c r="E43"/>
  <c r="F39"/>
  <c r="F38" s="1"/>
  <c r="G39"/>
  <c r="G38" s="1"/>
  <c r="H39"/>
  <c r="H38" s="1"/>
  <c r="I39"/>
  <c r="I38" s="1"/>
  <c r="J39"/>
  <c r="J38" s="1"/>
  <c r="K39"/>
  <c r="K38" s="1"/>
  <c r="L39"/>
  <c r="L38" s="1"/>
  <c r="M39"/>
  <c r="M38" s="1"/>
  <c r="N39"/>
  <c r="N38" s="1"/>
  <c r="O39"/>
  <c r="O38" s="1"/>
  <c r="E39"/>
  <c r="E38" s="1"/>
  <c r="P42"/>
  <c r="P41"/>
  <c r="P40"/>
  <c r="P30"/>
  <c r="F51"/>
  <c r="F58" s="1"/>
  <c r="G51"/>
  <c r="H51"/>
  <c r="I51"/>
  <c r="J51"/>
  <c r="K51"/>
  <c r="L51"/>
  <c r="M51"/>
  <c r="N51"/>
  <c r="O51"/>
  <c r="H21"/>
  <c r="L21"/>
  <c r="G14"/>
  <c r="H14"/>
  <c r="I14"/>
  <c r="J14"/>
  <c r="K14"/>
  <c r="L14"/>
  <c r="M14"/>
  <c r="N14"/>
  <c r="O14"/>
  <c r="P53"/>
  <c r="P52" s="1"/>
  <c r="P16"/>
  <c r="O58" l="1"/>
  <c r="M58"/>
  <c r="K58"/>
  <c r="I58"/>
  <c r="G58"/>
  <c r="E58"/>
  <c r="N58"/>
  <c r="L58"/>
  <c r="J58"/>
  <c r="H58"/>
  <c r="P21"/>
  <c r="P22"/>
  <c r="P33"/>
  <c r="P15"/>
  <c r="P43"/>
  <c r="P39"/>
  <c r="P38" s="1"/>
  <c r="P14"/>
  <c r="P51"/>
  <c r="P58" l="1"/>
</calcChain>
</file>

<file path=xl/sharedStrings.xml><?xml version="1.0" encoding="utf-8"?>
<sst xmlns="http://schemas.openxmlformats.org/spreadsheetml/2006/main" count="173" uniqueCount="152">
  <si>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</si>
  <si>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</si>
  <si>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</si>
  <si>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</si>
  <si>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</si>
  <si>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</si>
  <si>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</si>
  <si>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</si>
  <si>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</si>
  <si>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</si>
  <si>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</si>
  <si>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</si>
  <si>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</si>
  <si>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</si>
  <si>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</si>
  <si>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</si>
  <si>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</si>
  <si>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</si>
  <si>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</si>
  <si>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</si>
  <si>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від____________2024 №____</t>
  </si>
  <si>
    <t>видатків  бюджету Дрогобицької міської територіальної громади на 2024 рік</t>
  </si>
  <si>
    <t>1355300000</t>
  </si>
  <si>
    <t>0700000</t>
  </si>
  <si>
    <t>Відділ охорони здоров`я виконавчих органів Дрогобицької міської ради</t>
  </si>
  <si>
    <t>0710000</t>
  </si>
  <si>
    <t>0200000</t>
  </si>
  <si>
    <t>Виконавчий комітет Дрогобицької міської ради</t>
  </si>
  <si>
    <t>0210000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</si>
  <si>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</si>
  <si>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</si>
  <si>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</si>
  <si>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</si>
  <si>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0600000</t>
  </si>
  <si>
    <t>Відділ освіти виконавчих органів Дрогобицької міської ради</t>
  </si>
  <si>
    <t>0610000</t>
  </si>
  <si>
    <t>0990</t>
  </si>
  <si>
    <t>0712151</t>
  </si>
  <si>
    <t>2151</t>
  </si>
  <si>
    <t>0763</t>
  </si>
  <si>
    <t>Забезпечення діяльності інших закладів у сфері охорони здоров`я</t>
  </si>
  <si>
    <t>3100000</t>
  </si>
  <si>
    <t>Управління майна громади Дрогобицької міської ради</t>
  </si>
  <si>
    <t>3110000</t>
  </si>
  <si>
    <t>3110160</t>
  </si>
  <si>
    <t>Додаток 3</t>
  </si>
  <si>
    <t>0611292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</si>
  <si>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</si>
  <si>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</si>
  <si>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</si>
  <si>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</si>
  <si>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1011080</t>
  </si>
  <si>
    <t>1080</t>
  </si>
  <si>
    <t>0960</t>
  </si>
  <si>
    <t>Надання спеціалізованої освіти мистецькими школами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</si>
  <si>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</si>
  <si>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</si>
  <si>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</si>
  <si>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</si>
  <si>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</si>
  <si>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</si>
  <si>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</si>
  <si>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</si>
  <si>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1200000</t>
  </si>
  <si>
    <t>Департамент міського господарства Дрогобицької міської ради</t>
  </si>
  <si>
    <t>1210000</t>
  </si>
  <si>
    <t>0180</t>
  </si>
  <si>
    <t>0133</t>
  </si>
  <si>
    <t>Інша діяльність у сфері державного управління</t>
  </si>
  <si>
    <t>0620</t>
  </si>
  <si>
    <t>0470</t>
  </si>
  <si>
    <t>Розроблення схем планування та забудови територій (містобудівної документації)</t>
  </si>
  <si>
    <t>0443</t>
  </si>
  <si>
    <t>0910</t>
  </si>
  <si>
    <t>1216011</t>
  </si>
  <si>
    <t>6011</t>
  </si>
  <si>
    <t>0610</t>
  </si>
  <si>
    <t>Експлуатація та технічне обслуговування житлового фонду</t>
  </si>
  <si>
    <t>0210180</t>
  </si>
  <si>
    <t>0217350</t>
  </si>
  <si>
    <t>7350</t>
  </si>
  <si>
    <t>0217630</t>
  </si>
  <si>
    <t>7630</t>
  </si>
  <si>
    <t>Реалізація програм і заходів в галузі зовнішньоекономічної діяльності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</si>
  <si>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</si>
  <si>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</si>
  <si>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</si>
  <si>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</si>
  <si>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0610160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</si>
  <si>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</si>
  <si>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</si>
  <si>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</si>
  <si>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</si>
  <si>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0611010</t>
  </si>
  <si>
    <t>1010</t>
  </si>
  <si>
    <t>Надання дошкільної освіти</t>
  </si>
  <si>
    <t>0611070</t>
  </si>
  <si>
    <t>1070</t>
  </si>
  <si>
    <t>Надання позашкільної освіти закладами позашкільної освіти, заходи із позашкільної роботи з дітьми</t>
  </si>
  <si>
    <t>0611141</t>
  </si>
  <si>
    <t>1141</t>
  </si>
  <si>
    <t>Забезпечення діяльності інших закладів у сфері освіти</t>
  </si>
  <si>
    <t>0611151</t>
  </si>
  <si>
    <t>1151</t>
  </si>
  <si>
    <t>Забезпечення діяльності інклюзивно-ресурсних центрів за рахунок коштів місцевого бюджету</t>
  </si>
  <si>
    <t>0611160</t>
  </si>
  <si>
    <t>1160</t>
  </si>
  <si>
    <t>Забезпечення діяльності центрів професійного розвитку педагогічних працівників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</si>
  <si>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</si>
  <si>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</si>
  <si>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</si>
  <si>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</si>
  <si>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0712010</t>
  </si>
  <si>
    <t>2010</t>
  </si>
  <si>
    <t>0731</t>
  </si>
  <si>
    <t>Багатопрофільна стаціонарна медична допомога населенню</t>
  </si>
  <si>
    <t>0712080</t>
  </si>
  <si>
    <t>2080</t>
  </si>
  <si>
    <t>0721</t>
  </si>
  <si>
    <t>Амбулаторно-поліклінічна допомога населенню, крім первинної медичної допомоги</t>
  </si>
  <si>
    <t>0712152</t>
  </si>
  <si>
    <t>2152</t>
  </si>
  <si>
    <t>Інші програми та заходи у сфері охорони здоров`я</t>
  </si>
  <si>
    <t>1216012</t>
  </si>
  <si>
    <t>6012</t>
  </si>
  <si>
    <t>Забезпечення діяльності з виробництва, транспортування, постачання теплової енергії</t>
  </si>
  <si>
    <t>1216013</t>
  </si>
  <si>
    <t>6013</t>
  </si>
  <si>
    <t>Забезпечення діяльності водопровідно-каналізаційного господарства</t>
  </si>
  <si>
    <t>1217310</t>
  </si>
  <si>
    <t>7310</t>
  </si>
  <si>
    <t>Будівництво об`єктів житлово-комунального господарства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</si>
  <si>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</si>
  <si>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</si>
  <si>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</si>
  <si>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</si>
  <si>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1218340</t>
  </si>
  <si>
    <t>8340</t>
  </si>
  <si>
    <t>0540</t>
  </si>
  <si>
    <t>Природоохоронні заходи за рахунок цільових фондів</t>
  </si>
  <si>
    <t>7130</t>
  </si>
  <si>
    <t>0421</t>
  </si>
  <si>
    <t>Здійснення заходів із землеустрою</t>
  </si>
  <si>
    <t>3117130</t>
  </si>
  <si>
    <t>3700000</t>
  </si>
  <si>
    <t>Фінансове управління Дрогобицької міської ради</t>
  </si>
  <si>
    <t>3710000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</si>
  <si>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</si>
  <si>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</si>
  <si>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</si>
  <si>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до рішення сесії</t>
  </si>
  <si>
    <t>Начальник  фінансового управління                                                                               Оксана САВРАН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</si>
</sst>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2" borderId="2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3" fillId="0" borderId="0" xfId="0" applyFont="1"/>
    <xf numFmtId="0" fontId="1" fillId="2" borderId="0" xfId="0" applyFont="1" applyFill="1"/>
    <xf numFmtId="0" fontId="4" fillId="2" borderId="0" xfId="0" applyFont="1" applyFill="1"/>
    <xf numFmtId="0" fontId="1" fillId="2" borderId="1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7" fillId="2" borderId="0" xfId="0" applyFont="1" applyFill="1"/>
    <xf numFmtId="0" fontId="1" fillId="2" borderId="0" xfId="0" applyFont="1" applyFill="1" applyAlignment="1">
      <alignment horizontal="right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vertical="center" wrapText="1"/>
    </xf>
    <xf numFmtId="4" fontId="2" fillId="2" borderId="0" xfId="0" applyNumberFormat="1" applyFont="1" applyFill="1" applyBorder="1" applyAlignment="1">
      <alignment vertical="center" wrapText="1"/>
    </xf>
    <xf numFmtId="0" fontId="5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3"/>
  <sheetViews>
    <sheetView tabSelected="1" view="pageBreakPreview" zoomScale="89" zoomScaleSheetLayoutView="89" workbookViewId="0">
      <pane xSplit="7" ySplit="13" topLeftCell="H50" activePane="bottomRight" state="frozen"/>
      <selection pane="topRight" activeCell="H1" sqref="H1"/>
      <selection pane="bottomLeft" activeCell="A16" sqref="A16"/>
      <selection pane="bottomRight" activeCell="A60" sqref="A60:P60"/>
    </sheetView>
  </sheetViews>
  <sheetFormatPr defaultRowHeight="12.75"/>
  <cols>
    <col min="1" max="1" width="12" style="12" customWidth="1"/>
    <col min="2" max="2" width="10.5703125" style="12" customWidth="1"/>
    <col min="3" max="3" width="10.85546875" style="12" customWidth="1"/>
    <col min="4" max="4" width="72.7109375" style="12" customWidth="1"/>
    <col min="5" max="5" width="13.42578125" style="12" bestFit="1" customWidth="1"/>
    <col min="6" max="6" width="13.7109375" style="12" customWidth="1"/>
    <col min="7" max="7" width="12.5703125" style="12" customWidth="1"/>
    <col min="8" max="8" width="14.85546875" style="12" customWidth="1"/>
    <col min="9" max="9" width="11.85546875" style="12" customWidth="1"/>
    <col min="10" max="11" width="13.7109375" style="12" customWidth="1"/>
    <col min="12" max="12" width="11.85546875" style="12" bestFit="1" customWidth="1"/>
    <col min="13" max="13" width="11.42578125" style="12" customWidth="1"/>
    <col min="14" max="14" width="12.140625" style="12" customWidth="1"/>
    <col min="15" max="16" width="13.7109375" style="12" customWidth="1"/>
    <col min="17" max="17" width="11.28515625" bestFit="1" customWidth="1"/>
  </cols>
  <sheetData>
    <row r="1" spans="1:16" ht="15.75">
      <c r="N1" s="13" t="s">
        <v>45</v>
      </c>
    </row>
    <row r="2" spans="1:16" ht="15.75">
      <c r="N2" s="13" t="s">
        <v>150</v>
      </c>
    </row>
    <row r="3" spans="1:16" ht="15.75">
      <c r="N3" s="13" t="s">
        <v>20</v>
      </c>
    </row>
    <row r="5" spans="1:16" ht="21">
      <c r="A5" s="30" t="s">
        <v>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ht="21">
      <c r="A6" s="30" t="s">
        <v>21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</row>
    <row r="7" spans="1:16">
      <c r="A7" s="14" t="s">
        <v>22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>
      <c r="A8" s="16" t="s">
        <v>16</v>
      </c>
      <c r="P8" s="17" t="s">
        <v>1</v>
      </c>
    </row>
    <row r="9" spans="1:16">
      <c r="A9" s="32" t="s">
        <v>2</v>
      </c>
      <c r="B9" s="32" t="s">
        <v>3</v>
      </c>
      <c r="C9" s="32" t="s">
        <v>4</v>
      </c>
      <c r="D9" s="33" t="s">
        <v>5</v>
      </c>
      <c r="E9" s="33" t="s">
        <v>6</v>
      </c>
      <c r="F9" s="33"/>
      <c r="G9" s="33"/>
      <c r="H9" s="33"/>
      <c r="I9" s="33"/>
      <c r="J9" s="33" t="s">
        <v>11</v>
      </c>
      <c r="K9" s="33"/>
      <c r="L9" s="33"/>
      <c r="M9" s="33"/>
      <c r="N9" s="33"/>
      <c r="O9" s="33"/>
      <c r="P9" s="33" t="s">
        <v>13</v>
      </c>
    </row>
    <row r="10" spans="1:16" s="1" customFormat="1">
      <c r="A10" s="33"/>
      <c r="B10" s="33"/>
      <c r="C10" s="33"/>
      <c r="D10" s="33"/>
      <c r="E10" s="33" t="s">
        <v>7</v>
      </c>
      <c r="F10" s="33" t="s">
        <v>17</v>
      </c>
      <c r="G10" s="33" t="s">
        <v>8</v>
      </c>
      <c r="H10" s="33"/>
      <c r="I10" s="33" t="s">
        <v>10</v>
      </c>
      <c r="J10" s="33" t="s">
        <v>7</v>
      </c>
      <c r="K10" s="33" t="s">
        <v>12</v>
      </c>
      <c r="L10" s="33" t="s">
        <v>17</v>
      </c>
      <c r="M10" s="33" t="s">
        <v>8</v>
      </c>
      <c r="N10" s="33"/>
      <c r="O10" s="33" t="s">
        <v>10</v>
      </c>
      <c r="P10" s="33"/>
    </row>
    <row r="11" spans="1:16" s="1" customFormat="1">
      <c r="A11" s="33"/>
      <c r="B11" s="33"/>
      <c r="C11" s="33"/>
      <c r="D11" s="33"/>
      <c r="E11" s="33"/>
      <c r="F11" s="33"/>
      <c r="G11" s="33" t="s">
        <v>18</v>
      </c>
      <c r="H11" s="33" t="s">
        <v>9</v>
      </c>
      <c r="I11" s="33"/>
      <c r="J11" s="33"/>
      <c r="K11" s="33"/>
      <c r="L11" s="33"/>
      <c r="M11" s="33" t="s">
        <v>19</v>
      </c>
      <c r="N11" s="33" t="s">
        <v>9</v>
      </c>
      <c r="O11" s="33"/>
      <c r="P11" s="33"/>
    </row>
    <row r="12" spans="1:16" s="1" customFormat="1" ht="44.25" customHeight="1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 s="1" customFormat="1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ht="30.75" customHeight="1">
      <c r="A14" s="18" t="s">
        <v>26</v>
      </c>
      <c r="B14" s="2"/>
      <c r="C14" s="3"/>
      <c r="D14" s="19" t="s">
        <v>27</v>
      </c>
      <c r="E14" s="4">
        <f>E15</f>
        <v>-59398</v>
      </c>
      <c r="F14" s="4">
        <f t="shared" ref="F14:O14" si="0">F15</f>
        <v>-32398</v>
      </c>
      <c r="G14" s="4">
        <f t="shared" si="0"/>
        <v>0</v>
      </c>
      <c r="H14" s="4">
        <f t="shared" si="0"/>
        <v>0</v>
      </c>
      <c r="I14" s="4">
        <f t="shared" si="0"/>
        <v>0</v>
      </c>
      <c r="J14" s="4">
        <f t="shared" si="0"/>
        <v>459398</v>
      </c>
      <c r="K14" s="4">
        <f t="shared" si="0"/>
        <v>459398</v>
      </c>
      <c r="L14" s="4">
        <f t="shared" si="0"/>
        <v>0</v>
      </c>
      <c r="M14" s="4">
        <f t="shared" si="0"/>
        <v>0</v>
      </c>
      <c r="N14" s="4">
        <f t="shared" si="0"/>
        <v>0</v>
      </c>
      <c r="O14" s="4">
        <f t="shared" si="0"/>
        <v>459398</v>
      </c>
      <c r="P14" s="4">
        <f t="shared" ref="P14:P33" si="1">E14+J14</f>
        <v>400000</v>
      </c>
    </row>
    <row r="15" spans="1:16" ht="18" customHeight="1">
      <c r="A15" s="18" t="s">
        <v>28</v>
      </c>
      <c r="B15" s="2"/>
      <c r="C15" s="3"/>
      <c r="D15" s="4"/>
      <c r="E15" s="4">
        <f>SUM(E16:E20)</f>
        <v>-59398</v>
      </c>
      <c r="F15" s="4">
        <f t="shared" ref="F15:P15" si="2">SUM(F16:F20)</f>
        <v>-32398</v>
      </c>
      <c r="G15" s="4">
        <f t="shared" si="2"/>
        <v>0</v>
      </c>
      <c r="H15" s="4">
        <f t="shared" si="2"/>
        <v>0</v>
      </c>
      <c r="I15" s="4">
        <f t="shared" si="2"/>
        <v>0</v>
      </c>
      <c r="J15" s="4">
        <f>SUM(J16:J20)</f>
        <v>459398</v>
      </c>
      <c r="K15" s="4">
        <f t="shared" si="2"/>
        <v>459398</v>
      </c>
      <c r="L15" s="4">
        <f t="shared" si="2"/>
        <v>0</v>
      </c>
      <c r="M15" s="4">
        <f t="shared" si="2"/>
        <v>0</v>
      </c>
      <c r="N15" s="4">
        <f t="shared" si="2"/>
        <v>0</v>
      </c>
      <c r="O15" s="4">
        <f>SUM(O16:O20)</f>
        <v>459398</v>
      </c>
      <c r="P15" s="4">
        <f t="shared" si="2"/>
        <v>400000</v>
      </c>
    </row>
    <row r="16" spans="1:16" ht="30.75" customHeight="1">
      <c r="A16" s="6" t="s">
        <v>29</v>
      </c>
      <c r="B16" s="6" t="s">
        <v>30</v>
      </c>
      <c r="C16" s="7" t="s">
        <v>31</v>
      </c>
      <c r="D16" s="8" t="s">
        <v>32</v>
      </c>
      <c r="E16" s="9">
        <v>-3522</v>
      </c>
      <c r="F16" s="9">
        <v>-3522</v>
      </c>
      <c r="G16" s="9">
        <v>0</v>
      </c>
      <c r="H16" s="10">
        <v>0</v>
      </c>
      <c r="I16" s="10">
        <v>0</v>
      </c>
      <c r="J16" s="9">
        <v>60000</v>
      </c>
      <c r="K16" s="9">
        <v>60000</v>
      </c>
      <c r="L16" s="9">
        <v>0</v>
      </c>
      <c r="M16" s="9">
        <v>0</v>
      </c>
      <c r="N16" s="9">
        <v>0</v>
      </c>
      <c r="O16" s="9">
        <v>60000</v>
      </c>
      <c r="P16" s="9">
        <f t="shared" si="1"/>
        <v>56478</v>
      </c>
    </row>
    <row r="17" spans="1:16" ht="30.75" customHeight="1">
      <c r="A17" s="6" t="s">
        <v>78</v>
      </c>
      <c r="B17" s="6" t="s">
        <v>66</v>
      </c>
      <c r="C17" s="7" t="s">
        <v>67</v>
      </c>
      <c r="D17" s="8" t="s">
        <v>68</v>
      </c>
      <c r="E17" s="9">
        <v>78614</v>
      </c>
      <c r="F17" s="9">
        <v>78614</v>
      </c>
      <c r="G17" s="9">
        <v>0</v>
      </c>
      <c r="H17" s="10">
        <v>0</v>
      </c>
      <c r="I17" s="10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f t="shared" si="1"/>
        <v>78614</v>
      </c>
    </row>
    <row r="18" spans="1:16" ht="30.75" customHeight="1">
      <c r="A18" s="6" t="s">
        <v>79</v>
      </c>
      <c r="B18" s="6" t="s">
        <v>80</v>
      </c>
      <c r="C18" s="7" t="s">
        <v>72</v>
      </c>
      <c r="D18" s="8" t="s">
        <v>71</v>
      </c>
      <c r="E18" s="9">
        <v>0</v>
      </c>
      <c r="F18" s="9">
        <v>0</v>
      </c>
      <c r="G18" s="9">
        <v>0</v>
      </c>
      <c r="H18" s="10">
        <v>0</v>
      </c>
      <c r="I18" s="10">
        <v>0</v>
      </c>
      <c r="J18" s="9">
        <v>350000</v>
      </c>
      <c r="K18" s="9">
        <v>350000</v>
      </c>
      <c r="L18" s="9">
        <v>0</v>
      </c>
      <c r="M18" s="9">
        <v>0</v>
      </c>
      <c r="N18" s="9">
        <v>0</v>
      </c>
      <c r="O18" s="9">
        <v>350000</v>
      </c>
      <c r="P18" s="9">
        <f t="shared" si="1"/>
        <v>350000</v>
      </c>
    </row>
    <row r="19" spans="1:16" ht="30.75" customHeight="1">
      <c r="A19" s="6" t="s">
        <v>81</v>
      </c>
      <c r="B19" s="6" t="s">
        <v>82</v>
      </c>
      <c r="C19" s="7" t="s">
        <v>70</v>
      </c>
      <c r="D19" s="8" t="s">
        <v>83</v>
      </c>
      <c r="E19" s="9">
        <v>-74490</v>
      </c>
      <c r="F19" s="9">
        <v>-47490</v>
      </c>
      <c r="G19" s="9">
        <v>0</v>
      </c>
      <c r="H19" s="10">
        <v>0</v>
      </c>
      <c r="I19" s="10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9">
        <f t="shared" si="1"/>
        <v>-74490</v>
      </c>
    </row>
    <row r="20" spans="1:16" ht="30.75" customHeight="1">
      <c r="A20" s="6" t="s">
        <v>84</v>
      </c>
      <c r="B20" s="6" t="s">
        <v>85</v>
      </c>
      <c r="C20" s="7" t="s">
        <v>86</v>
      </c>
      <c r="D20" s="8" t="s">
        <v>87</v>
      </c>
      <c r="E20" s="9">
        <v>-60000</v>
      </c>
      <c r="F20" s="9">
        <v>-60000</v>
      </c>
      <c r="G20" s="9">
        <v>0</v>
      </c>
      <c r="H20" s="10">
        <v>0</v>
      </c>
      <c r="I20" s="10">
        <v>0</v>
      </c>
      <c r="J20" s="9">
        <v>49398</v>
      </c>
      <c r="K20" s="9">
        <v>49398</v>
      </c>
      <c r="L20" s="9">
        <v>0</v>
      </c>
      <c r="M20" s="9">
        <v>0</v>
      </c>
      <c r="N20" s="9">
        <v>0</v>
      </c>
      <c r="O20" s="9">
        <v>49398</v>
      </c>
      <c r="P20" s="9">
        <f t="shared" si="1"/>
        <v>-10602</v>
      </c>
    </row>
    <row r="21" spans="1:16" ht="30.75" customHeight="1">
      <c r="A21" s="18" t="s">
        <v>33</v>
      </c>
      <c r="B21" s="2"/>
      <c r="C21" s="3"/>
      <c r="D21" s="19" t="s">
        <v>34</v>
      </c>
      <c r="E21" s="4">
        <f>E22</f>
        <v>-7417366</v>
      </c>
      <c r="F21" s="4">
        <f t="shared" ref="F21:O21" si="3">F22</f>
        <v>-7417366</v>
      </c>
      <c r="G21" s="4">
        <f t="shared" si="3"/>
        <v>-5407000</v>
      </c>
      <c r="H21" s="4">
        <f t="shared" si="3"/>
        <v>0</v>
      </c>
      <c r="I21" s="4">
        <f t="shared" si="3"/>
        <v>0</v>
      </c>
      <c r="J21" s="4">
        <f t="shared" si="3"/>
        <v>-1842387.57</v>
      </c>
      <c r="K21" s="4">
        <f t="shared" si="3"/>
        <v>-1582634</v>
      </c>
      <c r="L21" s="4">
        <f t="shared" si="3"/>
        <v>0</v>
      </c>
      <c r="M21" s="4">
        <f t="shared" si="3"/>
        <v>0</v>
      </c>
      <c r="N21" s="4">
        <f t="shared" si="3"/>
        <v>0</v>
      </c>
      <c r="O21" s="4">
        <f t="shared" si="3"/>
        <v>-1842387.57</v>
      </c>
      <c r="P21" s="4">
        <f t="shared" ref="P21:P29" si="4">E21+J21</f>
        <v>-9259753.5700000003</v>
      </c>
    </row>
    <row r="22" spans="1:16" ht="18" customHeight="1">
      <c r="A22" s="18" t="s">
        <v>35</v>
      </c>
      <c r="B22" s="2"/>
      <c r="C22" s="3"/>
      <c r="D22" s="4"/>
      <c r="E22" s="4">
        <f>SUM(E23:E31)</f>
        <v>-7417366</v>
      </c>
      <c r="F22" s="4">
        <f t="shared" ref="F22:O22" si="5">SUM(F23:F31)</f>
        <v>-7417366</v>
      </c>
      <c r="G22" s="4">
        <f t="shared" si="5"/>
        <v>-5407000</v>
      </c>
      <c r="H22" s="4">
        <f t="shared" si="5"/>
        <v>0</v>
      </c>
      <c r="I22" s="4">
        <f t="shared" si="5"/>
        <v>0</v>
      </c>
      <c r="J22" s="4">
        <f t="shared" si="5"/>
        <v>-1842387.57</v>
      </c>
      <c r="K22" s="4">
        <f t="shared" si="5"/>
        <v>-1582634</v>
      </c>
      <c r="L22" s="4">
        <f t="shared" si="5"/>
        <v>0</v>
      </c>
      <c r="M22" s="4">
        <f t="shared" si="5"/>
        <v>0</v>
      </c>
      <c r="N22" s="4">
        <f t="shared" si="5"/>
        <v>0</v>
      </c>
      <c r="O22" s="4">
        <f t="shared" si="5"/>
        <v>-1842387.57</v>
      </c>
      <c r="P22" s="4">
        <f t="shared" si="4"/>
        <v>-9259753.5700000003</v>
      </c>
    </row>
    <row r="23" spans="1:16" s="11" customFormat="1" ht="30.75" customHeight="1">
      <c r="A23" s="6" t="s">
        <v>88</v>
      </c>
      <c r="B23" s="6" t="s">
        <v>30</v>
      </c>
      <c r="C23" s="7" t="s">
        <v>31</v>
      </c>
      <c r="D23" s="8" t="s">
        <v>32</v>
      </c>
      <c r="E23" s="9">
        <v>305000</v>
      </c>
      <c r="F23" s="9">
        <v>305000</v>
      </c>
      <c r="G23" s="9">
        <v>250000</v>
      </c>
      <c r="H23" s="10">
        <v>0</v>
      </c>
      <c r="I23" s="10">
        <v>0</v>
      </c>
      <c r="J23" s="9">
        <v>0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f t="shared" si="4"/>
        <v>305000</v>
      </c>
    </row>
    <row r="24" spans="1:16" s="11" customFormat="1" ht="30.75" customHeight="1">
      <c r="A24" s="6" t="s">
        <v>93</v>
      </c>
      <c r="B24" s="6" t="s">
        <v>94</v>
      </c>
      <c r="C24" s="7" t="s">
        <v>73</v>
      </c>
      <c r="D24" s="8" t="s">
        <v>95</v>
      </c>
      <c r="E24" s="9">
        <v>-700000</v>
      </c>
      <c r="F24" s="9">
        <v>-700000</v>
      </c>
      <c r="G24" s="9">
        <v>-200000</v>
      </c>
      <c r="H24" s="10">
        <v>0</v>
      </c>
      <c r="I24" s="10">
        <v>0</v>
      </c>
      <c r="J24" s="9">
        <v>-2000000</v>
      </c>
      <c r="K24" s="9">
        <v>-2000000</v>
      </c>
      <c r="L24" s="9">
        <v>0</v>
      </c>
      <c r="M24" s="9">
        <v>0</v>
      </c>
      <c r="N24" s="9">
        <v>0</v>
      </c>
      <c r="O24" s="9">
        <v>-2000000</v>
      </c>
      <c r="P24" s="9">
        <f t="shared" si="4"/>
        <v>-2700000</v>
      </c>
    </row>
    <row r="25" spans="1:16" s="11" customFormat="1" ht="30.75" customHeight="1">
      <c r="A25" s="6" t="s">
        <v>96</v>
      </c>
      <c r="B25" s="6" t="s">
        <v>97</v>
      </c>
      <c r="C25" s="7" t="s">
        <v>53</v>
      </c>
      <c r="D25" s="8" t="s">
        <v>98</v>
      </c>
      <c r="E25" s="9">
        <v>-260000</v>
      </c>
      <c r="F25" s="9">
        <v>-260000</v>
      </c>
      <c r="G25" s="9">
        <v>-200000</v>
      </c>
      <c r="H25" s="10">
        <v>0</v>
      </c>
      <c r="I25" s="10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f t="shared" si="4"/>
        <v>-260000</v>
      </c>
    </row>
    <row r="26" spans="1:16" s="11" customFormat="1" ht="30.75" customHeight="1">
      <c r="A26" s="6" t="s">
        <v>89</v>
      </c>
      <c r="B26" s="6" t="s">
        <v>90</v>
      </c>
      <c r="C26" s="7" t="s">
        <v>91</v>
      </c>
      <c r="D26" s="8" t="s">
        <v>92</v>
      </c>
      <c r="E26" s="9">
        <v>-4627366</v>
      </c>
      <c r="F26" s="9">
        <v>-4627366</v>
      </c>
      <c r="G26" s="9">
        <v>-3450000</v>
      </c>
      <c r="H26" s="10">
        <v>0</v>
      </c>
      <c r="I26" s="10">
        <v>0</v>
      </c>
      <c r="J26" s="9">
        <v>417366</v>
      </c>
      <c r="K26" s="9">
        <v>417366</v>
      </c>
      <c r="L26" s="9">
        <v>0</v>
      </c>
      <c r="M26" s="9">
        <v>0</v>
      </c>
      <c r="N26" s="9">
        <v>0</v>
      </c>
      <c r="O26" s="9">
        <v>417366</v>
      </c>
      <c r="P26" s="9">
        <f t="shared" si="4"/>
        <v>-4210000</v>
      </c>
    </row>
    <row r="27" spans="1:16" s="11" customFormat="1" ht="30.75" customHeight="1">
      <c r="A27" s="6" t="s">
        <v>99</v>
      </c>
      <c r="B27" s="6" t="s">
        <v>100</v>
      </c>
      <c r="C27" s="7" t="s">
        <v>36</v>
      </c>
      <c r="D27" s="8" t="s">
        <v>101</v>
      </c>
      <c r="E27" s="9">
        <v>-1100000</v>
      </c>
      <c r="F27" s="9">
        <v>-1100000</v>
      </c>
      <c r="G27" s="9">
        <v>-900000</v>
      </c>
      <c r="H27" s="10">
        <v>0</v>
      </c>
      <c r="I27" s="10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f t="shared" si="4"/>
        <v>-1100000</v>
      </c>
    </row>
    <row r="28" spans="1:16" s="11" customFormat="1" ht="30.75" customHeight="1">
      <c r="A28" s="6" t="s">
        <v>102</v>
      </c>
      <c r="B28" s="6" t="s">
        <v>103</v>
      </c>
      <c r="C28" s="7" t="s">
        <v>36</v>
      </c>
      <c r="D28" s="8" t="s">
        <v>104</v>
      </c>
      <c r="E28" s="9">
        <v>2200</v>
      </c>
      <c r="F28" s="9">
        <v>2200</v>
      </c>
      <c r="G28" s="9">
        <v>3000</v>
      </c>
      <c r="H28" s="10">
        <v>0</v>
      </c>
      <c r="I28" s="10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f t="shared" si="4"/>
        <v>2200</v>
      </c>
    </row>
    <row r="29" spans="1:16" s="11" customFormat="1" ht="30.75" customHeight="1">
      <c r="A29" s="6" t="s">
        <v>105</v>
      </c>
      <c r="B29" s="6" t="s">
        <v>106</v>
      </c>
      <c r="C29" s="7" t="s">
        <v>36</v>
      </c>
      <c r="D29" s="8" t="s">
        <v>107</v>
      </c>
      <c r="E29" s="9">
        <v>-305000</v>
      </c>
      <c r="F29" s="9">
        <v>-305000</v>
      </c>
      <c r="G29" s="9">
        <v>-250000</v>
      </c>
      <c r="H29" s="10">
        <v>0</v>
      </c>
      <c r="I29" s="10">
        <v>0</v>
      </c>
      <c r="J29" s="9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9">
        <f t="shared" si="4"/>
        <v>-305000</v>
      </c>
    </row>
    <row r="30" spans="1:16" s="11" customFormat="1" ht="51">
      <c r="A30" s="6" t="s">
        <v>46</v>
      </c>
      <c r="B30" s="6">
        <v>1292</v>
      </c>
      <c r="C30" s="7" t="s">
        <v>36</v>
      </c>
      <c r="D30" s="9" t="s">
        <v>47</v>
      </c>
      <c r="E30" s="9">
        <v>0</v>
      </c>
      <c r="F30" s="9">
        <v>0</v>
      </c>
      <c r="G30" s="9">
        <v>0</v>
      </c>
      <c r="H30" s="10">
        <v>0</v>
      </c>
      <c r="I30" s="10">
        <v>0</v>
      </c>
      <c r="J30" s="9">
        <v>-259753.57</v>
      </c>
      <c r="K30" s="9">
        <v>0</v>
      </c>
      <c r="L30" s="9">
        <v>0</v>
      </c>
      <c r="M30" s="9">
        <v>0</v>
      </c>
      <c r="N30" s="9">
        <v>0</v>
      </c>
      <c r="O30" s="9">
        <v>-259753.57</v>
      </c>
      <c r="P30" s="9">
        <f t="shared" si="1"/>
        <v>-259753.57</v>
      </c>
    </row>
    <row r="31" spans="1:16" s="11" customFormat="1" ht="30.75" customHeight="1">
      <c r="A31" s="6" t="s">
        <v>108</v>
      </c>
      <c r="B31" s="6" t="s">
        <v>109</v>
      </c>
      <c r="C31" s="7" t="s">
        <v>110</v>
      </c>
      <c r="D31" s="8" t="s">
        <v>111</v>
      </c>
      <c r="E31" s="9">
        <v>-732200</v>
      </c>
      <c r="F31" s="9">
        <v>-732200</v>
      </c>
      <c r="G31" s="9">
        <v>-660000</v>
      </c>
      <c r="H31" s="10">
        <v>0</v>
      </c>
      <c r="I31" s="10">
        <v>0</v>
      </c>
      <c r="J31" s="9">
        <v>0</v>
      </c>
      <c r="K31" s="9">
        <v>0</v>
      </c>
      <c r="L31" s="9">
        <v>0</v>
      </c>
      <c r="M31" s="9">
        <v>0</v>
      </c>
      <c r="N31" s="9">
        <v>0</v>
      </c>
      <c r="O31" s="9">
        <v>0</v>
      </c>
      <c r="P31" s="9">
        <f t="shared" si="1"/>
        <v>-732200</v>
      </c>
    </row>
    <row r="32" spans="1:16" s="1" customFormat="1" ht="30.75" customHeight="1">
      <c r="A32" s="20" t="s">
        <v>23</v>
      </c>
      <c r="B32" s="21"/>
      <c r="C32" s="22"/>
      <c r="D32" s="23" t="s">
        <v>24</v>
      </c>
      <c r="E32" s="4">
        <f>E33</f>
        <v>-1400000</v>
      </c>
      <c r="F32" s="4">
        <f t="shared" ref="F32:O32" si="6">F33</f>
        <v>-1400000</v>
      </c>
      <c r="G32" s="4">
        <f t="shared" si="6"/>
        <v>0</v>
      </c>
      <c r="H32" s="4">
        <f t="shared" si="6"/>
        <v>0</v>
      </c>
      <c r="I32" s="4">
        <f t="shared" si="6"/>
        <v>0</v>
      </c>
      <c r="J32" s="4">
        <f t="shared" si="6"/>
        <v>0</v>
      </c>
      <c r="K32" s="4">
        <f t="shared" si="6"/>
        <v>0</v>
      </c>
      <c r="L32" s="4">
        <f t="shared" si="6"/>
        <v>0</v>
      </c>
      <c r="M32" s="4">
        <f t="shared" si="6"/>
        <v>0</v>
      </c>
      <c r="N32" s="4">
        <f t="shared" si="6"/>
        <v>0</v>
      </c>
      <c r="O32" s="4">
        <f t="shared" si="6"/>
        <v>0</v>
      </c>
      <c r="P32" s="4">
        <f t="shared" si="1"/>
        <v>-1400000</v>
      </c>
    </row>
    <row r="33" spans="1:16" s="1" customFormat="1" ht="18" customHeight="1">
      <c r="A33" s="20" t="s">
        <v>25</v>
      </c>
      <c r="B33" s="21"/>
      <c r="C33" s="22"/>
      <c r="D33" s="24"/>
      <c r="E33" s="4">
        <f>SUM(E34:E37)</f>
        <v>-1400000</v>
      </c>
      <c r="F33" s="4">
        <f t="shared" ref="F33:O33" si="7">SUM(F34:F37)</f>
        <v>-1400000</v>
      </c>
      <c r="G33" s="4">
        <f t="shared" si="7"/>
        <v>0</v>
      </c>
      <c r="H33" s="4">
        <f t="shared" si="7"/>
        <v>0</v>
      </c>
      <c r="I33" s="4">
        <f t="shared" si="7"/>
        <v>0</v>
      </c>
      <c r="J33" s="4">
        <f t="shared" si="7"/>
        <v>0</v>
      </c>
      <c r="K33" s="4">
        <f t="shared" si="7"/>
        <v>0</v>
      </c>
      <c r="L33" s="4">
        <f t="shared" si="7"/>
        <v>0</v>
      </c>
      <c r="M33" s="4">
        <f t="shared" si="7"/>
        <v>0</v>
      </c>
      <c r="N33" s="4">
        <f t="shared" si="7"/>
        <v>0</v>
      </c>
      <c r="O33" s="4">
        <f t="shared" si="7"/>
        <v>0</v>
      </c>
      <c r="P33" s="4">
        <f t="shared" si="1"/>
        <v>-1400000</v>
      </c>
    </row>
    <row r="34" spans="1:16" s="11" customFormat="1" ht="30.75" customHeight="1">
      <c r="A34" s="6" t="s">
        <v>112</v>
      </c>
      <c r="B34" s="6" t="s">
        <v>113</v>
      </c>
      <c r="C34" s="7" t="s">
        <v>114</v>
      </c>
      <c r="D34" s="8" t="s">
        <v>115</v>
      </c>
      <c r="E34" s="9">
        <v>300000</v>
      </c>
      <c r="F34" s="9">
        <v>300000</v>
      </c>
      <c r="G34" s="9">
        <v>0</v>
      </c>
      <c r="H34" s="10">
        <v>0</v>
      </c>
      <c r="I34" s="10">
        <v>0</v>
      </c>
      <c r="J34" s="9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f t="shared" ref="P34:P37" si="8">E34+J34</f>
        <v>300000</v>
      </c>
    </row>
    <row r="35" spans="1:16" s="11" customFormat="1" ht="30.75" customHeight="1">
      <c r="A35" s="6" t="s">
        <v>116</v>
      </c>
      <c r="B35" s="6" t="s">
        <v>117</v>
      </c>
      <c r="C35" s="7" t="s">
        <v>118</v>
      </c>
      <c r="D35" s="8" t="s">
        <v>119</v>
      </c>
      <c r="E35" s="9">
        <v>-1000000</v>
      </c>
      <c r="F35" s="9">
        <v>-1000000</v>
      </c>
      <c r="G35" s="9">
        <v>0</v>
      </c>
      <c r="H35" s="10">
        <v>0</v>
      </c>
      <c r="I35" s="10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f t="shared" si="8"/>
        <v>-1000000</v>
      </c>
    </row>
    <row r="36" spans="1:16" s="11" customFormat="1" ht="30.75" customHeight="1">
      <c r="A36" s="6" t="s">
        <v>37</v>
      </c>
      <c r="B36" s="6" t="s">
        <v>38</v>
      </c>
      <c r="C36" s="7" t="s">
        <v>39</v>
      </c>
      <c r="D36" s="8" t="s">
        <v>40</v>
      </c>
      <c r="E36" s="9">
        <v>-1000000</v>
      </c>
      <c r="F36" s="9">
        <v>-1000000</v>
      </c>
      <c r="G36" s="9">
        <v>0</v>
      </c>
      <c r="H36" s="10">
        <v>0</v>
      </c>
      <c r="I36" s="10">
        <v>0</v>
      </c>
      <c r="J36" s="9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9">
        <f t="shared" si="8"/>
        <v>-1000000</v>
      </c>
    </row>
    <row r="37" spans="1:16" s="11" customFormat="1" ht="30.75" customHeight="1">
      <c r="A37" s="6" t="s">
        <v>120</v>
      </c>
      <c r="B37" s="6" t="s">
        <v>121</v>
      </c>
      <c r="C37" s="7" t="s">
        <v>39</v>
      </c>
      <c r="D37" s="8" t="s">
        <v>122</v>
      </c>
      <c r="E37" s="9">
        <v>300000</v>
      </c>
      <c r="F37" s="9">
        <v>300000</v>
      </c>
      <c r="G37" s="9">
        <v>0</v>
      </c>
      <c r="H37" s="10">
        <v>0</v>
      </c>
      <c r="I37" s="10">
        <v>0</v>
      </c>
      <c r="J37" s="9">
        <v>0</v>
      </c>
      <c r="K37" s="9">
        <v>0</v>
      </c>
      <c r="L37" s="9">
        <v>0</v>
      </c>
      <c r="M37" s="9">
        <v>0</v>
      </c>
      <c r="N37" s="9">
        <v>0</v>
      </c>
      <c r="O37" s="9">
        <v>0</v>
      </c>
      <c r="P37" s="9">
        <f t="shared" si="8"/>
        <v>300000</v>
      </c>
    </row>
    <row r="38" spans="1:16" ht="30.75" customHeight="1">
      <c r="A38" s="18" t="s">
        <v>48</v>
      </c>
      <c r="B38" s="2"/>
      <c r="C38" s="3"/>
      <c r="D38" s="19" t="s">
        <v>49</v>
      </c>
      <c r="E38" s="4">
        <f>E39</f>
        <v>-2000000</v>
      </c>
      <c r="F38" s="4">
        <f t="shared" ref="F38:P38" si="9">F39</f>
        <v>-2000000</v>
      </c>
      <c r="G38" s="4">
        <f t="shared" si="9"/>
        <v>-1650000</v>
      </c>
      <c r="H38" s="4">
        <f t="shared" si="9"/>
        <v>0</v>
      </c>
      <c r="I38" s="4">
        <f t="shared" si="9"/>
        <v>0</v>
      </c>
      <c r="J38" s="4">
        <f t="shared" si="9"/>
        <v>0</v>
      </c>
      <c r="K38" s="4">
        <f t="shared" si="9"/>
        <v>0</v>
      </c>
      <c r="L38" s="4">
        <f t="shared" si="9"/>
        <v>0</v>
      </c>
      <c r="M38" s="4">
        <f t="shared" si="9"/>
        <v>0</v>
      </c>
      <c r="N38" s="4">
        <f t="shared" si="9"/>
        <v>0</v>
      </c>
      <c r="O38" s="4">
        <f t="shared" si="9"/>
        <v>0</v>
      </c>
      <c r="P38" s="4">
        <f t="shared" si="9"/>
        <v>-2000000</v>
      </c>
    </row>
    <row r="39" spans="1:16" ht="18" customHeight="1">
      <c r="A39" s="18" t="s">
        <v>50</v>
      </c>
      <c r="B39" s="2"/>
      <c r="C39" s="3"/>
      <c r="D39" s="4"/>
      <c r="E39" s="4">
        <f t="shared" ref="E39:P39" si="10">SUM(E40:E42)</f>
        <v>-2000000</v>
      </c>
      <c r="F39" s="4">
        <f t="shared" si="10"/>
        <v>-2000000</v>
      </c>
      <c r="G39" s="4">
        <f t="shared" si="10"/>
        <v>-1650000</v>
      </c>
      <c r="H39" s="4">
        <f t="shared" si="10"/>
        <v>0</v>
      </c>
      <c r="I39" s="4">
        <f t="shared" si="10"/>
        <v>0</v>
      </c>
      <c r="J39" s="4">
        <f t="shared" si="10"/>
        <v>0</v>
      </c>
      <c r="K39" s="4">
        <f t="shared" si="10"/>
        <v>0</v>
      </c>
      <c r="L39" s="4">
        <f t="shared" si="10"/>
        <v>0</v>
      </c>
      <c r="M39" s="4">
        <f t="shared" si="10"/>
        <v>0</v>
      </c>
      <c r="N39" s="4">
        <f t="shared" si="10"/>
        <v>0</v>
      </c>
      <c r="O39" s="4">
        <f t="shared" si="10"/>
        <v>0</v>
      </c>
      <c r="P39" s="4">
        <f t="shared" si="10"/>
        <v>-2000000</v>
      </c>
    </row>
    <row r="40" spans="1:16" ht="30.75" customHeight="1">
      <c r="A40" s="6" t="s">
        <v>51</v>
      </c>
      <c r="B40" s="6" t="s">
        <v>52</v>
      </c>
      <c r="C40" s="7" t="s">
        <v>53</v>
      </c>
      <c r="D40" s="8" t="s">
        <v>54</v>
      </c>
      <c r="E40" s="9">
        <v>-910000</v>
      </c>
      <c r="F40" s="9">
        <v>-910000</v>
      </c>
      <c r="G40" s="9">
        <v>-750000</v>
      </c>
      <c r="H40" s="9">
        <v>0</v>
      </c>
      <c r="I40" s="9">
        <v>0</v>
      </c>
      <c r="J40" s="9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9">
        <f t="shared" ref="P40:P57" si="11">E40+J40</f>
        <v>-910000</v>
      </c>
    </row>
    <row r="41" spans="1:16" ht="30.75" customHeight="1">
      <c r="A41" s="6" t="s">
        <v>55</v>
      </c>
      <c r="B41" s="6" t="s">
        <v>56</v>
      </c>
      <c r="C41" s="7" t="s">
        <v>57</v>
      </c>
      <c r="D41" s="8" t="s">
        <v>58</v>
      </c>
      <c r="E41" s="9">
        <v>-485000</v>
      </c>
      <c r="F41" s="9">
        <v>-485000</v>
      </c>
      <c r="G41" s="9">
        <v>-400000</v>
      </c>
      <c r="H41" s="9">
        <v>0</v>
      </c>
      <c r="I41" s="9">
        <v>0</v>
      </c>
      <c r="J41" s="9">
        <v>0</v>
      </c>
      <c r="K41" s="9">
        <v>0</v>
      </c>
      <c r="L41" s="9">
        <v>0</v>
      </c>
      <c r="M41" s="9">
        <v>0</v>
      </c>
      <c r="N41" s="9">
        <v>0</v>
      </c>
      <c r="O41" s="9">
        <v>0</v>
      </c>
      <c r="P41" s="9">
        <f t="shared" si="11"/>
        <v>-485000</v>
      </c>
    </row>
    <row r="42" spans="1:16" ht="30.75" customHeight="1">
      <c r="A42" s="6" t="s">
        <v>59</v>
      </c>
      <c r="B42" s="6" t="s">
        <v>60</v>
      </c>
      <c r="C42" s="7" t="s">
        <v>61</v>
      </c>
      <c r="D42" s="8" t="s">
        <v>62</v>
      </c>
      <c r="E42" s="9">
        <v>-605000</v>
      </c>
      <c r="F42" s="9">
        <v>-605000</v>
      </c>
      <c r="G42" s="9">
        <v>-500000</v>
      </c>
      <c r="H42" s="9">
        <v>0</v>
      </c>
      <c r="I42" s="9">
        <v>0</v>
      </c>
      <c r="J42" s="9">
        <v>0</v>
      </c>
      <c r="K42" s="9">
        <v>0</v>
      </c>
      <c r="L42" s="9">
        <v>0</v>
      </c>
      <c r="M42" s="9">
        <v>0</v>
      </c>
      <c r="N42" s="9">
        <v>0</v>
      </c>
      <c r="O42" s="9">
        <v>0</v>
      </c>
      <c r="P42" s="9">
        <f t="shared" si="11"/>
        <v>-605000</v>
      </c>
    </row>
    <row r="43" spans="1:16" ht="30.75" customHeight="1">
      <c r="A43" s="18" t="s">
        <v>63</v>
      </c>
      <c r="B43" s="2"/>
      <c r="C43" s="3"/>
      <c r="D43" s="19" t="s">
        <v>64</v>
      </c>
      <c r="E43" s="4">
        <f>E44</f>
        <v>6647146</v>
      </c>
      <c r="F43" s="4">
        <f t="shared" ref="F43:P43" si="12">F44</f>
        <v>7352854</v>
      </c>
      <c r="G43" s="4">
        <f t="shared" si="12"/>
        <v>0</v>
      </c>
      <c r="H43" s="4">
        <f t="shared" si="12"/>
        <v>0</v>
      </c>
      <c r="I43" s="4">
        <f t="shared" si="12"/>
        <v>0</v>
      </c>
      <c r="J43" s="4">
        <f t="shared" si="12"/>
        <v>17702854</v>
      </c>
      <c r="K43" s="4">
        <f t="shared" si="12"/>
        <v>17352854</v>
      </c>
      <c r="L43" s="4">
        <f t="shared" si="12"/>
        <v>850000</v>
      </c>
      <c r="M43" s="4">
        <f t="shared" si="12"/>
        <v>0</v>
      </c>
      <c r="N43" s="4">
        <f t="shared" si="12"/>
        <v>0</v>
      </c>
      <c r="O43" s="4">
        <f t="shared" si="12"/>
        <v>16852854</v>
      </c>
      <c r="P43" s="4">
        <f t="shared" si="12"/>
        <v>24350000</v>
      </c>
    </row>
    <row r="44" spans="1:16" ht="18" customHeight="1">
      <c r="A44" s="18" t="s">
        <v>65</v>
      </c>
      <c r="B44" s="2"/>
      <c r="C44" s="3"/>
      <c r="D44" s="4"/>
      <c r="E44" s="4">
        <f t="shared" ref="E44:P44" si="13">SUM(E45:E50)</f>
        <v>6647146</v>
      </c>
      <c r="F44" s="4">
        <f t="shared" si="13"/>
        <v>7352854</v>
      </c>
      <c r="G44" s="4">
        <f t="shared" si="13"/>
        <v>0</v>
      </c>
      <c r="H44" s="4">
        <f t="shared" si="13"/>
        <v>0</v>
      </c>
      <c r="I44" s="4">
        <f t="shared" si="13"/>
        <v>0</v>
      </c>
      <c r="J44" s="4">
        <f t="shared" si="13"/>
        <v>17702854</v>
      </c>
      <c r="K44" s="4">
        <f t="shared" si="13"/>
        <v>17352854</v>
      </c>
      <c r="L44" s="4">
        <f t="shared" si="13"/>
        <v>850000</v>
      </c>
      <c r="M44" s="4">
        <f t="shared" si="13"/>
        <v>0</v>
      </c>
      <c r="N44" s="4">
        <f t="shared" si="13"/>
        <v>0</v>
      </c>
      <c r="O44" s="4">
        <f t="shared" si="13"/>
        <v>16852854</v>
      </c>
      <c r="P44" s="4">
        <f t="shared" si="13"/>
        <v>24350000</v>
      </c>
    </row>
    <row r="45" spans="1:16" s="11" customFormat="1" ht="30.75" customHeight="1">
      <c r="A45" s="6" t="s">
        <v>74</v>
      </c>
      <c r="B45" s="6" t="s">
        <v>75</v>
      </c>
      <c r="C45" s="7" t="s">
        <v>76</v>
      </c>
      <c r="D45" s="8" t="s">
        <v>77</v>
      </c>
      <c r="E45" s="9">
        <v>-352854</v>
      </c>
      <c r="F45" s="9">
        <v>352854</v>
      </c>
      <c r="G45" s="9">
        <v>0</v>
      </c>
      <c r="H45" s="10">
        <v>0</v>
      </c>
      <c r="I45" s="10">
        <v>0</v>
      </c>
      <c r="J45" s="9">
        <v>352854</v>
      </c>
      <c r="K45" s="9">
        <v>352854</v>
      </c>
      <c r="L45" s="9">
        <v>0</v>
      </c>
      <c r="M45" s="9">
        <v>0</v>
      </c>
      <c r="N45" s="9">
        <v>0</v>
      </c>
      <c r="O45" s="9">
        <v>352854</v>
      </c>
      <c r="P45" s="9">
        <f t="shared" si="11"/>
        <v>0</v>
      </c>
    </row>
    <row r="46" spans="1:16" s="11" customFormat="1" ht="30.75" customHeight="1">
      <c r="A46" s="6" t="s">
        <v>123</v>
      </c>
      <c r="B46" s="6" t="s">
        <v>124</v>
      </c>
      <c r="C46" s="7" t="s">
        <v>69</v>
      </c>
      <c r="D46" s="8" t="s">
        <v>125</v>
      </c>
      <c r="E46" s="9">
        <v>3000000</v>
      </c>
      <c r="F46" s="9">
        <v>3000000</v>
      </c>
      <c r="G46" s="9">
        <v>0</v>
      </c>
      <c r="H46" s="10">
        <v>0</v>
      </c>
      <c r="I46" s="10">
        <v>0</v>
      </c>
      <c r="J46" s="9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9">
        <f t="shared" si="11"/>
        <v>3000000</v>
      </c>
    </row>
    <row r="47" spans="1:16" s="11" customFormat="1" ht="30.75" customHeight="1">
      <c r="A47" s="6" t="s">
        <v>126</v>
      </c>
      <c r="B47" s="6" t="s">
        <v>127</v>
      </c>
      <c r="C47" s="7" t="s">
        <v>69</v>
      </c>
      <c r="D47" s="8" t="s">
        <v>128</v>
      </c>
      <c r="E47" s="9">
        <v>4000000</v>
      </c>
      <c r="F47" s="9">
        <v>4000000</v>
      </c>
      <c r="G47" s="9">
        <v>0</v>
      </c>
      <c r="H47" s="10">
        <v>0</v>
      </c>
      <c r="I47" s="10">
        <v>0</v>
      </c>
      <c r="J47" s="9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9">
        <f t="shared" si="11"/>
        <v>4000000</v>
      </c>
    </row>
    <row r="48" spans="1:16" s="11" customFormat="1" ht="30.75" customHeight="1">
      <c r="A48" s="6" t="s">
        <v>129</v>
      </c>
      <c r="B48" s="6" t="s">
        <v>130</v>
      </c>
      <c r="C48" s="7" t="s">
        <v>72</v>
      </c>
      <c r="D48" s="8" t="s">
        <v>131</v>
      </c>
      <c r="E48" s="9">
        <v>0</v>
      </c>
      <c r="F48" s="9">
        <v>0</v>
      </c>
      <c r="G48" s="9">
        <v>0</v>
      </c>
      <c r="H48" s="10">
        <v>0</v>
      </c>
      <c r="I48" s="10">
        <v>0</v>
      </c>
      <c r="J48" s="9">
        <v>10000000</v>
      </c>
      <c r="K48" s="9">
        <v>10000000</v>
      </c>
      <c r="L48" s="9">
        <v>0</v>
      </c>
      <c r="M48" s="9">
        <v>0</v>
      </c>
      <c r="N48" s="9">
        <v>0</v>
      </c>
      <c r="O48" s="9">
        <v>10000000</v>
      </c>
      <c r="P48" s="9">
        <f t="shared" si="11"/>
        <v>10000000</v>
      </c>
    </row>
    <row r="49" spans="1:16" s="11" customFormat="1" ht="30.75" customHeight="1">
      <c r="A49" s="6" t="s">
        <v>132</v>
      </c>
      <c r="B49" s="6" t="s">
        <v>133</v>
      </c>
      <c r="C49" s="7" t="s">
        <v>134</v>
      </c>
      <c r="D49" s="8" t="s">
        <v>135</v>
      </c>
      <c r="E49" s="9">
        <v>0</v>
      </c>
      <c r="F49" s="9">
        <v>0</v>
      </c>
      <c r="G49" s="9">
        <v>0</v>
      </c>
      <c r="H49" s="10">
        <v>0</v>
      </c>
      <c r="I49" s="10">
        <v>0</v>
      </c>
      <c r="J49" s="9">
        <v>7000000</v>
      </c>
      <c r="K49" s="9">
        <v>7000000</v>
      </c>
      <c r="L49" s="9">
        <v>0</v>
      </c>
      <c r="M49" s="9">
        <v>0</v>
      </c>
      <c r="N49" s="9">
        <v>0</v>
      </c>
      <c r="O49" s="9">
        <v>7000000</v>
      </c>
      <c r="P49" s="9">
        <f t="shared" si="11"/>
        <v>7000000</v>
      </c>
    </row>
    <row r="50" spans="1:16" s="11" customFormat="1" ht="30.75" customHeight="1">
      <c r="A50" s="6" t="s">
        <v>136</v>
      </c>
      <c r="B50" s="6" t="s">
        <v>137</v>
      </c>
      <c r="C50" s="7" t="s">
        <v>138</v>
      </c>
      <c r="D50" s="8" t="s">
        <v>139</v>
      </c>
      <c r="E50" s="9">
        <v>0</v>
      </c>
      <c r="F50" s="9">
        <v>0</v>
      </c>
      <c r="G50" s="9">
        <v>0</v>
      </c>
      <c r="H50" s="10">
        <v>0</v>
      </c>
      <c r="I50" s="10">
        <v>0</v>
      </c>
      <c r="J50" s="9">
        <v>350000</v>
      </c>
      <c r="K50" s="9">
        <v>0</v>
      </c>
      <c r="L50" s="9">
        <v>850000</v>
      </c>
      <c r="M50" s="9">
        <v>0</v>
      </c>
      <c r="N50" s="9">
        <v>0</v>
      </c>
      <c r="O50" s="9">
        <v>-500000</v>
      </c>
      <c r="P50" s="9">
        <f t="shared" si="11"/>
        <v>350000</v>
      </c>
    </row>
    <row r="51" spans="1:16" ht="30.75" customHeight="1">
      <c r="A51" s="18" t="s">
        <v>41</v>
      </c>
      <c r="B51" s="2"/>
      <c r="C51" s="3"/>
      <c r="D51" s="19" t="s">
        <v>42</v>
      </c>
      <c r="E51" s="4">
        <f>E52</f>
        <v>-99000</v>
      </c>
      <c r="F51" s="4">
        <f t="shared" ref="F51:O51" si="14">F52</f>
        <v>-99000</v>
      </c>
      <c r="G51" s="4">
        <f t="shared" si="14"/>
        <v>-99000</v>
      </c>
      <c r="H51" s="4">
        <f t="shared" si="14"/>
        <v>0</v>
      </c>
      <c r="I51" s="4">
        <f t="shared" si="14"/>
        <v>0</v>
      </c>
      <c r="J51" s="4">
        <f t="shared" si="14"/>
        <v>99000</v>
      </c>
      <c r="K51" s="4">
        <f t="shared" si="14"/>
        <v>99000</v>
      </c>
      <c r="L51" s="4">
        <f t="shared" si="14"/>
        <v>0</v>
      </c>
      <c r="M51" s="4">
        <f t="shared" si="14"/>
        <v>0</v>
      </c>
      <c r="N51" s="4">
        <f t="shared" si="14"/>
        <v>0</v>
      </c>
      <c r="O51" s="4">
        <f t="shared" si="14"/>
        <v>99000</v>
      </c>
      <c r="P51" s="4">
        <f t="shared" si="11"/>
        <v>0</v>
      </c>
    </row>
    <row r="52" spans="1:16" ht="18" customHeight="1">
      <c r="A52" s="18" t="s">
        <v>43</v>
      </c>
      <c r="B52" s="2"/>
      <c r="C52" s="3"/>
      <c r="D52" s="25"/>
      <c r="E52" s="4">
        <f>SUM(E53:E54)</f>
        <v>-99000</v>
      </c>
      <c r="F52" s="4">
        <f t="shared" ref="F52:P52" si="15">SUM(F53:F54)</f>
        <v>-99000</v>
      </c>
      <c r="G52" s="4">
        <f t="shared" si="15"/>
        <v>-99000</v>
      </c>
      <c r="H52" s="4">
        <f t="shared" si="15"/>
        <v>0</v>
      </c>
      <c r="I52" s="4">
        <f t="shared" si="15"/>
        <v>0</v>
      </c>
      <c r="J52" s="4">
        <f t="shared" si="15"/>
        <v>99000</v>
      </c>
      <c r="K52" s="4">
        <f t="shared" si="15"/>
        <v>99000</v>
      </c>
      <c r="L52" s="4">
        <f t="shared" si="15"/>
        <v>0</v>
      </c>
      <c r="M52" s="4">
        <f t="shared" si="15"/>
        <v>0</v>
      </c>
      <c r="N52" s="4">
        <f t="shared" si="15"/>
        <v>0</v>
      </c>
      <c r="O52" s="4">
        <f t="shared" si="15"/>
        <v>99000</v>
      </c>
      <c r="P52" s="4">
        <f t="shared" si="15"/>
        <v>0</v>
      </c>
    </row>
    <row r="53" spans="1:16" ht="30.75" customHeight="1">
      <c r="A53" s="6" t="s">
        <v>44</v>
      </c>
      <c r="B53" s="6" t="s">
        <v>30</v>
      </c>
      <c r="C53" s="7" t="s">
        <v>31</v>
      </c>
      <c r="D53" s="8" t="s">
        <v>32</v>
      </c>
      <c r="E53" s="9">
        <v>-99000</v>
      </c>
      <c r="F53" s="9">
        <v>-99000</v>
      </c>
      <c r="G53" s="9">
        <v>-99000</v>
      </c>
      <c r="H53" s="10">
        <v>0</v>
      </c>
      <c r="I53" s="10">
        <v>0</v>
      </c>
      <c r="J53" s="9">
        <v>0</v>
      </c>
      <c r="K53" s="9">
        <v>0</v>
      </c>
      <c r="L53" s="9">
        <v>0</v>
      </c>
      <c r="M53" s="9">
        <v>0</v>
      </c>
      <c r="N53" s="9">
        <v>0</v>
      </c>
      <c r="O53" s="9">
        <v>0</v>
      </c>
      <c r="P53" s="9">
        <f t="shared" si="11"/>
        <v>-99000</v>
      </c>
    </row>
    <row r="54" spans="1:16" ht="30.75" customHeight="1">
      <c r="A54" s="6" t="s">
        <v>143</v>
      </c>
      <c r="B54" s="6" t="s">
        <v>140</v>
      </c>
      <c r="C54" s="7" t="s">
        <v>141</v>
      </c>
      <c r="D54" s="8" t="s">
        <v>142</v>
      </c>
      <c r="E54" s="9">
        <v>0</v>
      </c>
      <c r="F54" s="9">
        <v>0</v>
      </c>
      <c r="G54" s="9">
        <v>0</v>
      </c>
      <c r="H54" s="10">
        <v>0</v>
      </c>
      <c r="I54" s="10">
        <v>0</v>
      </c>
      <c r="J54" s="9">
        <v>99000</v>
      </c>
      <c r="K54" s="9">
        <v>99000</v>
      </c>
      <c r="L54" s="9">
        <v>0</v>
      </c>
      <c r="M54" s="9">
        <v>0</v>
      </c>
      <c r="N54" s="9">
        <v>0</v>
      </c>
      <c r="O54" s="9">
        <v>99000</v>
      </c>
      <c r="P54" s="9">
        <f t="shared" si="11"/>
        <v>99000</v>
      </c>
    </row>
    <row r="55" spans="1:16" ht="30.75" customHeight="1">
      <c r="A55" s="18" t="s">
        <v>144</v>
      </c>
      <c r="B55" s="2"/>
      <c r="C55" s="3"/>
      <c r="D55" s="19" t="s">
        <v>145</v>
      </c>
      <c r="E55" s="4">
        <f>E56</f>
        <v>112000</v>
      </c>
      <c r="F55" s="4">
        <f t="shared" ref="F55:P55" si="16">F56</f>
        <v>112000</v>
      </c>
      <c r="G55" s="4">
        <f t="shared" si="16"/>
        <v>0</v>
      </c>
      <c r="H55" s="4">
        <f t="shared" si="16"/>
        <v>0</v>
      </c>
      <c r="I55" s="4">
        <f t="shared" si="16"/>
        <v>0</v>
      </c>
      <c r="J55" s="4">
        <f t="shared" si="16"/>
        <v>188000</v>
      </c>
      <c r="K55" s="4">
        <f t="shared" si="16"/>
        <v>188000</v>
      </c>
      <c r="L55" s="4">
        <f t="shared" si="16"/>
        <v>0</v>
      </c>
      <c r="M55" s="4">
        <f t="shared" si="16"/>
        <v>0</v>
      </c>
      <c r="N55" s="4">
        <f t="shared" si="16"/>
        <v>0</v>
      </c>
      <c r="O55" s="4">
        <f t="shared" si="16"/>
        <v>188000</v>
      </c>
      <c r="P55" s="4">
        <f t="shared" si="16"/>
        <v>300000</v>
      </c>
    </row>
    <row r="56" spans="1:16" ht="30.75" customHeight="1">
      <c r="A56" s="18" t="s">
        <v>146</v>
      </c>
      <c r="B56" s="2"/>
      <c r="C56" s="3"/>
      <c r="D56" s="4"/>
      <c r="E56" s="4">
        <f>SUM(E57)</f>
        <v>112000</v>
      </c>
      <c r="F56" s="4">
        <f t="shared" ref="F56:P56" si="17">SUM(F57)</f>
        <v>112000</v>
      </c>
      <c r="G56" s="4">
        <f t="shared" si="17"/>
        <v>0</v>
      </c>
      <c r="H56" s="4">
        <f t="shared" si="17"/>
        <v>0</v>
      </c>
      <c r="I56" s="4">
        <f t="shared" si="17"/>
        <v>0</v>
      </c>
      <c r="J56" s="4">
        <f t="shared" si="17"/>
        <v>188000</v>
      </c>
      <c r="K56" s="4">
        <f t="shared" si="17"/>
        <v>188000</v>
      </c>
      <c r="L56" s="4">
        <f t="shared" si="17"/>
        <v>0</v>
      </c>
      <c r="M56" s="4">
        <f t="shared" si="17"/>
        <v>0</v>
      </c>
      <c r="N56" s="4">
        <f t="shared" si="17"/>
        <v>0</v>
      </c>
      <c r="O56" s="4">
        <f t="shared" si="17"/>
        <v>188000</v>
      </c>
      <c r="P56" s="4">
        <f t="shared" si="17"/>
        <v>300000</v>
      </c>
    </row>
    <row r="57" spans="1:16" ht="30.75" customHeight="1">
      <c r="A57" s="6" t="s">
        <v>147</v>
      </c>
      <c r="B57" s="6" t="s">
        <v>148</v>
      </c>
      <c r="C57" s="7" t="s">
        <v>66</v>
      </c>
      <c r="D57" s="8" t="s">
        <v>149</v>
      </c>
      <c r="E57" s="9">
        <v>112000</v>
      </c>
      <c r="F57" s="9">
        <v>112000</v>
      </c>
      <c r="G57" s="9">
        <v>0</v>
      </c>
      <c r="H57" s="9">
        <v>0</v>
      </c>
      <c r="I57" s="9">
        <v>0</v>
      </c>
      <c r="J57" s="9">
        <v>188000</v>
      </c>
      <c r="K57" s="9">
        <v>188000</v>
      </c>
      <c r="L57" s="9">
        <v>0</v>
      </c>
      <c r="M57" s="9">
        <v>0</v>
      </c>
      <c r="N57" s="9">
        <v>0</v>
      </c>
      <c r="O57" s="9">
        <v>188000</v>
      </c>
      <c r="P57" s="9">
        <f t="shared" si="11"/>
        <v>300000</v>
      </c>
    </row>
    <row r="58" spans="1:16" s="1" customFormat="1" ht="30.75" customHeight="1">
      <c r="A58" s="2" t="s">
        <v>14</v>
      </c>
      <c r="B58" s="2" t="s">
        <v>14</v>
      </c>
      <c r="C58" s="3" t="s">
        <v>14</v>
      </c>
      <c r="D58" s="4" t="s">
        <v>15</v>
      </c>
      <c r="E58" s="4">
        <f t="shared" ref="E58:P58" si="18">E51+E32+E21+E14+E38+E43+E55</f>
        <v>-4216618</v>
      </c>
      <c r="F58" s="4">
        <f t="shared" si="18"/>
        <v>-3483910</v>
      </c>
      <c r="G58" s="4">
        <f t="shared" si="18"/>
        <v>-7156000</v>
      </c>
      <c r="H58" s="4">
        <f t="shared" si="18"/>
        <v>0</v>
      </c>
      <c r="I58" s="4">
        <f t="shared" si="18"/>
        <v>0</v>
      </c>
      <c r="J58" s="4">
        <f t="shared" si="18"/>
        <v>16606864.43</v>
      </c>
      <c r="K58" s="4">
        <f t="shared" si="18"/>
        <v>16516618</v>
      </c>
      <c r="L58" s="4">
        <f t="shared" si="18"/>
        <v>850000</v>
      </c>
      <c r="M58" s="4">
        <f t="shared" si="18"/>
        <v>0</v>
      </c>
      <c r="N58" s="4">
        <f t="shared" si="18"/>
        <v>0</v>
      </c>
      <c r="O58" s="4">
        <f t="shared" si="18"/>
        <v>15756864.43</v>
      </c>
      <c r="P58" s="4">
        <f t="shared" si="18"/>
        <v>12390246.43</v>
      </c>
    </row>
    <row r="59" spans="1:16">
      <c r="A59" s="26"/>
      <c r="B59" s="26"/>
      <c r="C59" s="27"/>
      <c r="D59" s="28"/>
      <c r="E59" s="28"/>
      <c r="F59" s="28"/>
      <c r="G59" s="29"/>
      <c r="H59" s="29"/>
      <c r="I59" s="29"/>
      <c r="J59" s="29"/>
      <c r="K59" s="29"/>
      <c r="L59" s="29"/>
      <c r="M59" s="29"/>
      <c r="N59" s="29"/>
      <c r="O59" s="29"/>
      <c r="P59" s="29"/>
    </row>
    <row r="60" spans="1:16" ht="78.75" customHeight="1">
      <c r="A60" s="34" t="s">
        <v>151</v>
      </c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</row>
    <row r="61" spans="1:16" hidden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92.25" customHeight="1"/>
  </sheetData>
  <mergeCells count="23">
    <mergeCell ref="A60:P60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43307086614173229" right="0.19685039370078741" top="0.19685039370078741" bottom="0.19685039370078741" header="0" footer="0"/>
  <pageSetup paperSize="9" scale="60" fitToHeight="500" orientation="landscape" r:id="rId1"/>
  <rowBreaks count="2" manualBreakCount="2">
    <brk id="34" max="15" man="1"/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2024-11-06T07:32:15Z</cp:lastPrinted>
  <dcterms:created xsi:type="dcterms:W3CDTF">2022-11-08T08:12:38Z</dcterms:created>
  <dcterms:modified xsi:type="dcterms:W3CDTF">2024-11-06T07:32:17Z</dcterms:modified>
</cp:coreProperties>
</file>