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Лист1!$A$1:$P$56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<sst xmlns="http://schemas.openxmlformats.org/spreadsheetml/2006/main" count="158" uniqueCount="132">
  <si>
    <t>Додаток 2</t>
  </si>
  <si>
    <t>до рішення виконкому</t>
  </si>
  <si>
    <t>від 25.11.2024 №334</t>
  </si>
  <si>
    <t>РОЗПОДІЛ</t>
  </si>
  <si>
    <t>видатків  бюджету Дрогобицької міської територіальної громади на 2024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</si>
  <si>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</si>
  <si>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</si>
  <si>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</si>
  <si>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</si>
  <si>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</si>
  <si>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</si>
  <si>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</si>
  <si>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</si>
  <si>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</si>
  <si>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</si>
  <si>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</si>
  <si>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
споживання</t>
  </si>
  <si>
    <t>з них</t>
  </si>
  <si>
    <t>видатки розвитку</t>
  </si>
  <si>
    <t>у тому числі бюджет розвитку</t>
  </si>
  <si>
    <t>оплата
 праці</t>
  </si>
  <si>
    <t>комунальні послуги та енергоносії</t>
  </si>
  <si>
    <t>оплата 
праці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</si>
  <si>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</si>
  <si>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</si>
  <si>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</si>
  <si>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</si>
  <si>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</si>
  <si>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</si>
  <si>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</si>
  <si>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</si>
  <si>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0180</t>
  </si>
  <si>
    <t>0133</t>
  </si>
  <si>
    <t>Інша діяльність у сфері державного управління</t>
  </si>
  <si>
    <t>0215062</t>
  </si>
  <si>
    <t>5062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</si>
  <si>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</si>
  <si>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</si>
  <si>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0217630</t>
  </si>
  <si>
    <t>7630</t>
  </si>
  <si>
    <t>0470</t>
  </si>
  <si>
    <t>Реалізація програм і заходів в галузі зовнішньоекономічної діяльності</t>
  </si>
  <si>
    <t>0600000</t>
  </si>
  <si>
    <t>Відділ освіти виконавчих органів Дрогобицької міської ради</t>
  </si>
  <si>
    <t>0610000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</si>
  <si>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</si>
  <si>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</si>
  <si>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</si>
  <si>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</si>
  <si>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</si>
  <si>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</si>
  <si>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</si>
  <si>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</si>
  <si>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</si>
  <si>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</si>
  <si>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</si>
  <si>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</si>
  <si>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</si>
  <si>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</si>
  <si>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</si>
  <si>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</si>
  <si>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</si>
  <si>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</si>
  <si>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0611033</t>
  </si>
  <si>
    <t>1033</t>
  </si>
  <si>
    <t xml:space="preserve"> Надання загальної середньої освіти спеціалізованими закладами загальної середньої освіти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</si>
  <si>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</si>
  <si>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</si>
  <si>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</si>
  <si>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</si>
  <si>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</si>
  <si>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</si>
  <si>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</si>
  <si>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</si>
  <si>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</si>
  <si>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</si>
  <si>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</si>
  <si>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</si>
  <si>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</si>
  <si>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</si>
  <si>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</si>
  <si>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</si>
  <si>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</si>
  <si>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</si>
  <si>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</si>
  <si>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</si>
  <si>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</si>
  <si>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</si>
  <si>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 соціального захисту населення Дрогобицької міської ради</t>
  </si>
  <si>
    <t>0810000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</si>
  <si>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</si>
  <si>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</si>
  <si>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</si>
  <si>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</si>
  <si>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3700000</t>
  </si>
  <si>
    <t>Фінансове управління Дрогобицької міської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</si>
  <si>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</si>
  <si>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</si>
  <si>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</si>
  <si>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</si>
  <si>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</si>
  <si>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</si>
  <si>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</si>
  <si>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</si>
  <si>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</si>
  <si>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</si>
  <si>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</si>
  <si>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</si>
  <si>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</si>
  <si>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</si>
  <si>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</si>
  <si>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</si>
  <si>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</si>
  <si>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</si>
  <si>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1200000</t>
  </si>
  <si>
    <t>Департамент міського господарства Дрогобицької міської ради</t>
  </si>
  <si>
    <t>1210000</t>
  </si>
  <si>
    <t>1216030</t>
  </si>
  <si>
    <t>6030</t>
  </si>
  <si>
    <t>0620</t>
  </si>
  <si>
    <t>Організація благоустрою населених пунктів</t>
  </si>
  <si>
    <t>1217310</t>
  </si>
  <si>
    <t>7310</t>
  </si>
  <si>
    <t>0443</t>
  </si>
  <si>
    <t>Будівництво об`єктів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</si>
  <si>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</si>
  <si>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</si>
  <si>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</si>
  <si>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</si>
  <si>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X</t>
  </si>
  <si>
    <t>УСЬОГО</t>
  </si>
  <si>
    <t>Керуючий справами виконкому                         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</si>
</sst>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9">
    <font>
      <sz val="10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6"/>
      <name val="Calibri"/>
      <charset val="204"/>
      <scheme val="minor"/>
    </font>
    <font>
      <sz val="16"/>
      <name val="Calibri"/>
      <charset val="204"/>
      <scheme val="minor"/>
    </font>
    <font>
      <sz val="8"/>
      <name val="Calibri"/>
      <charset val="204"/>
      <scheme val="minor"/>
    </font>
    <font>
      <b/>
      <sz val="10"/>
      <name val="Calibri"/>
      <charset val="204"/>
      <scheme val="minor"/>
    </font>
    <font>
      <b/>
      <sz val="16"/>
      <name val="Times New Roman"/>
      <charset val="204"/>
    </font>
    <font>
      <b/>
      <sz val="18"/>
      <name val="Calibri"/>
      <charset val="204"/>
      <scheme val="minor"/>
    </font>
    <font>
      <sz val="12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 quotePrefix="1">
      <alignment horizontal="center"/>
    </xf>
    <xf numFmtId="0" fontId="5" fillId="2" borderId="2" xfId="0" applyFont="1" applyFill="1" applyBorder="1" applyAlignment="1" quotePrefix="1">
      <alignment horizontal="center" vertical="center" wrapText="1"/>
    </xf>
    <xf numFmtId="4" fontId="5" fillId="2" borderId="2" xfId="0" applyNumberFormat="1" applyFont="1" applyFill="1" applyBorder="1" applyAlignment="1" quotePrefix="1">
      <alignment horizontal="center" vertical="center" wrapText="1"/>
    </xf>
    <xf numFmtId="0" fontId="1" fillId="2" borderId="2" xfId="0" applyFont="1" applyFill="1" applyBorder="1" applyAlignment="1" quotePrefix="1">
      <alignment horizontal="center" vertical="center" wrapText="1"/>
    </xf>
    <xf numFmtId="4" fontId="1" fillId="2" borderId="2" xfId="0" applyNumberFormat="1" applyFont="1" applyFill="1" applyBorder="1" applyAlignment="1" quotePrefix="1">
      <alignment horizontal="center" vertical="center" wrapText="1"/>
    </xf>
    <xf numFmtId="4" fontId="1" fillId="2" borderId="2" xfId="0" applyNumberFormat="1" applyFont="1" applyFill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9"/>
  <sheetViews>
    <sheetView tabSelected="1" view="pageBreakPreview" zoomScale="89" zoomScaleNormal="100" workbookViewId="0">
      <pane xSplit="7" ySplit="13" topLeftCell="H55" activePane="bottomRight" state="frozen"/>
      <selection/>
      <selection pane="topRight"/>
      <selection pane="bottomLeft"/>
      <selection pane="bottomRight" activeCell="A59" sqref="$A59:$XFD59"/>
    </sheetView>
  </sheetViews>
  <sheetFormatPr defaultColWidth="9" defaultRowHeight="12.75"/>
  <cols>
    <col min="1" max="1" width="12" style="2" customWidth="1"/>
    <col min="2" max="2" width="10.5714285714286" style="2" customWidth="1"/>
    <col min="3" max="3" width="10.8571428571429" style="2" customWidth="1"/>
    <col min="4" max="4" width="72.7142857142857" style="2" customWidth="1"/>
    <col min="5" max="5" width="13.4285714285714" style="2" customWidth="1"/>
    <col min="6" max="6" width="13.7142857142857" style="2" customWidth="1"/>
    <col min="7" max="7" width="12.5714285714286" style="2" customWidth="1"/>
    <col min="8" max="8" width="14.8571428571429" style="2" customWidth="1"/>
    <col min="9" max="9" width="11.8571428571429" style="2" customWidth="1"/>
    <col min="10" max="11" width="13.7142857142857" style="2" customWidth="1"/>
    <col min="12" max="12" width="11.8571428571429" style="2" customWidth="1"/>
    <col min="13" max="13" width="11.4285714285714" style="2" customWidth="1"/>
    <col min="14" max="14" width="12.1428571428571" style="2" customWidth="1"/>
    <col min="15" max="16" width="13.7142857142857" style="2" customWidth="1"/>
    <col min="17" max="17" width="11.2857142857143" customWidth="1"/>
  </cols>
  <sheetData>
    <row r="1" ht="15.75" spans="14:14">
      <c r="N1" s="22" t="s">
        <v>0</v>
      </c>
    </row>
    <row r="2" ht="15.75" spans="14:14">
      <c r="N2" s="22" t="s">
        <v>1</v>
      </c>
    </row>
    <row r="3" ht="15.75" spans="14:14">
      <c r="N3" s="22" t="s">
        <v>2</v>
      </c>
    </row>
    <row r="5" ht="21" spans="1:16">
      <c r="A5" s="3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ht="21" spans="1:16">
      <c r="A6" s="3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>
      <c r="A7" s="24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7" t="s">
        <v>6</v>
      </c>
      <c r="P8" s="23" t="s">
        <v>7</v>
      </c>
    </row>
    <row r="9" spans="1:16">
      <c r="A9" s="8" t="s">
        <v>8</v>
      </c>
      <c r="B9" s="8" t="s">
        <v>9</v>
      </c>
      <c r="C9" s="8" t="s">
        <v>10</v>
      </c>
      <c r="D9" s="9" t="s">
        <v>11</v>
      </c>
      <c r="E9" s="9" t="s">
        <v>12</v>
      </c>
      <c r="F9" s="9"/>
      <c r="G9" s="9"/>
      <c r="H9" s="9"/>
      <c r="I9" s="9"/>
      <c r="J9" s="9" t="s">
        <v>13</v>
      </c>
      <c r="K9" s="9"/>
      <c r="L9" s="9"/>
      <c r="M9" s="9"/>
      <c r="N9" s="9"/>
      <c r="O9" s="9"/>
      <c r="P9" s="9" t="s">
        <v>14</v>
      </c>
    </row>
    <row r="10" s="1" customFormat="1" spans="1:16">
      <c r="A10" s="9"/>
      <c r="B10" s="9"/>
      <c r="C10" s="9"/>
      <c r="D10" s="9"/>
      <c r="E10" s="9" t="s">
        <v>15</v>
      </c>
      <c r="F10" s="9" t="s">
        <v>16</v>
      </c>
      <c r="G10" s="9" t="s">
        <v>17</v>
      </c>
      <c r="H10" s="9"/>
      <c r="I10" s="9" t="s">
        <v>18</v>
      </c>
      <c r="J10" s="9" t="s">
        <v>15</v>
      </c>
      <c r="K10" s="9" t="s">
        <v>19</v>
      </c>
      <c r="L10" s="9" t="s">
        <v>16</v>
      </c>
      <c r="M10" s="9" t="s">
        <v>17</v>
      </c>
      <c r="N10" s="9"/>
      <c r="O10" s="9" t="s">
        <v>18</v>
      </c>
      <c r="P10" s="9"/>
    </row>
    <row r="11" s="1" customFormat="1" spans="1:16">
      <c r="A11" s="9"/>
      <c r="B11" s="9"/>
      <c r="C11" s="9"/>
      <c r="D11" s="9"/>
      <c r="E11" s="9"/>
      <c r="F11" s="9"/>
      <c r="G11" s="9" t="s">
        <v>20</v>
      </c>
      <c r="H11" s="9" t="s">
        <v>21</v>
      </c>
      <c r="I11" s="9"/>
      <c r="J11" s="9"/>
      <c r="K11" s="9"/>
      <c r="L11" s="9"/>
      <c r="M11" s="9" t="s">
        <v>22</v>
      </c>
      <c r="N11" s="9" t="s">
        <v>21</v>
      </c>
      <c r="O11" s="9"/>
      <c r="P11" s="9"/>
    </row>
    <row r="12" s="1" customFormat="1" ht="44.25" customHeight="1" spans="1:16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="1" customFormat="1" spans="1:16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</row>
    <row r="14" s="1" customFormat="1" ht="21" customHeight="1" spans="1:16">
      <c r="A14" s="25" t="s">
        <v>23</v>
      </c>
      <c r="B14" s="10"/>
      <c r="C14" s="11"/>
      <c r="D14" s="26" t="s">
        <v>24</v>
      </c>
      <c r="E14" s="12">
        <f>E15</f>
        <v>0</v>
      </c>
      <c r="F14" s="12">
        <f t="shared" ref="F14:O14" si="0">F15</f>
        <v>0</v>
      </c>
      <c r="G14" s="12">
        <f t="shared" si="0"/>
        <v>0</v>
      </c>
      <c r="H14" s="12">
        <f t="shared" si="0"/>
        <v>-16800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ref="P14:P54" si="1">E14+J14</f>
        <v>0</v>
      </c>
    </row>
    <row r="15" s="1" customFormat="1" spans="1:16">
      <c r="A15" s="25" t="s">
        <v>25</v>
      </c>
      <c r="B15" s="10"/>
      <c r="C15" s="11"/>
      <c r="D15" s="12"/>
      <c r="E15" s="12">
        <f t="shared" ref="E15:O15" si="2">SUM(E16:E19)</f>
        <v>0</v>
      </c>
      <c r="F15" s="12">
        <f t="shared" si="2"/>
        <v>0</v>
      </c>
      <c r="G15" s="12">
        <f t="shared" si="2"/>
        <v>0</v>
      </c>
      <c r="H15" s="12">
        <f t="shared" si="2"/>
        <v>-16800</v>
      </c>
      <c r="I15" s="12">
        <f t="shared" si="2"/>
        <v>0</v>
      </c>
      <c r="J15" s="12">
        <f t="shared" si="2"/>
        <v>0</v>
      </c>
      <c r="K15" s="12">
        <f t="shared" si="2"/>
        <v>0</v>
      </c>
      <c r="L15" s="12">
        <f t="shared" si="2"/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1"/>
        <v>0</v>
      </c>
    </row>
    <row r="16" s="1" customFormat="1" ht="34.5" customHeight="1" spans="1:16">
      <c r="A16" s="27" t="s">
        <v>26</v>
      </c>
      <c r="B16" s="27" t="s">
        <v>27</v>
      </c>
      <c r="C16" s="28" t="s">
        <v>28</v>
      </c>
      <c r="D16" s="29" t="s">
        <v>29</v>
      </c>
      <c r="E16" s="14">
        <v>37300</v>
      </c>
      <c r="F16" s="14">
        <v>37300</v>
      </c>
      <c r="G16" s="14">
        <v>0</v>
      </c>
      <c r="H16" s="15">
        <v>-16800</v>
      </c>
      <c r="I16" s="15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2">
        <f t="shared" si="1"/>
        <v>37300</v>
      </c>
    </row>
    <row r="17" s="1" customFormat="1" ht="27.75" customHeight="1" spans="1:16">
      <c r="A17" s="27" t="s">
        <v>30</v>
      </c>
      <c r="B17" s="27" t="s">
        <v>31</v>
      </c>
      <c r="C17" s="28" t="s">
        <v>32</v>
      </c>
      <c r="D17" s="29" t="s">
        <v>33</v>
      </c>
      <c r="E17" s="14">
        <v>-7300</v>
      </c>
      <c r="F17" s="14">
        <v>-7300</v>
      </c>
      <c r="G17" s="14">
        <v>0</v>
      </c>
      <c r="H17" s="15">
        <v>0</v>
      </c>
      <c r="I17" s="15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2">
        <f t="shared" si="1"/>
        <v>-7300</v>
      </c>
    </row>
    <row r="18" s="1" customFormat="1" ht="34.5" customHeight="1" spans="1:16">
      <c r="A18" s="27" t="s">
        <v>34</v>
      </c>
      <c r="B18" s="27" t="s">
        <v>35</v>
      </c>
      <c r="C18" s="28" t="s">
        <v>36</v>
      </c>
      <c r="D18" s="29" t="s">
        <v>37</v>
      </c>
      <c r="E18" s="14">
        <v>-20000</v>
      </c>
      <c r="F18" s="14">
        <v>-20000</v>
      </c>
      <c r="G18" s="14">
        <v>0</v>
      </c>
      <c r="H18" s="15">
        <v>0</v>
      </c>
      <c r="I18" s="15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2">
        <f t="shared" si="1"/>
        <v>-20000</v>
      </c>
    </row>
    <row r="19" s="1" customFormat="1" ht="27.75" customHeight="1" spans="1:16">
      <c r="A19" s="27" t="s">
        <v>38</v>
      </c>
      <c r="B19" s="27" t="s">
        <v>39</v>
      </c>
      <c r="C19" s="28" t="s">
        <v>40</v>
      </c>
      <c r="D19" s="29" t="s">
        <v>41</v>
      </c>
      <c r="E19" s="14">
        <v>-10000</v>
      </c>
      <c r="F19" s="14">
        <v>-10000</v>
      </c>
      <c r="G19" s="14">
        <v>0</v>
      </c>
      <c r="H19" s="15">
        <v>0</v>
      </c>
      <c r="I19" s="15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2">
        <f t="shared" si="1"/>
        <v>-10000</v>
      </c>
    </row>
    <row r="20" s="1" customFormat="1" ht="25.5" customHeight="1" spans="1:16">
      <c r="A20" s="25" t="s">
        <v>42</v>
      </c>
      <c r="B20" s="10"/>
      <c r="C20" s="11"/>
      <c r="D20" s="26" t="s">
        <v>43</v>
      </c>
      <c r="E20" s="12">
        <f>E21</f>
        <v>-68625.5999999997</v>
      </c>
      <c r="F20" s="12">
        <f t="shared" ref="F20:O20" si="3">F21</f>
        <v>-68625.5999999997</v>
      </c>
      <c r="G20" s="12">
        <f t="shared" si="3"/>
        <v>-28600</v>
      </c>
      <c r="H20" s="12">
        <f t="shared" si="3"/>
        <v>-24599.9999999998</v>
      </c>
      <c r="I20" s="12">
        <f t="shared" si="3"/>
        <v>0</v>
      </c>
      <c r="J20" s="12">
        <f t="shared" si="3"/>
        <v>68625.6</v>
      </c>
      <c r="K20" s="12">
        <f t="shared" si="3"/>
        <v>68625.6</v>
      </c>
      <c r="L20" s="12">
        <f t="shared" si="3"/>
        <v>12173.6</v>
      </c>
      <c r="M20" s="12">
        <f t="shared" si="3"/>
        <v>0</v>
      </c>
      <c r="N20" s="12">
        <f t="shared" si="3"/>
        <v>0</v>
      </c>
      <c r="O20" s="12">
        <f t="shared" si="3"/>
        <v>56452</v>
      </c>
      <c r="P20" s="12">
        <f t="shared" si="1"/>
        <v>2.61934474110603e-10</v>
      </c>
    </row>
    <row r="21" s="1" customFormat="1" spans="1:16">
      <c r="A21" s="25" t="s">
        <v>44</v>
      </c>
      <c r="B21" s="10"/>
      <c r="C21" s="11"/>
      <c r="D21" s="12"/>
      <c r="E21" s="12">
        <f t="shared" ref="E21:O21" si="4">SUM(E22:E34)</f>
        <v>-68625.5999999997</v>
      </c>
      <c r="F21" s="12">
        <f t="shared" si="4"/>
        <v>-68625.5999999997</v>
      </c>
      <c r="G21" s="12">
        <f t="shared" si="4"/>
        <v>-28600</v>
      </c>
      <c r="H21" s="12">
        <f t="shared" si="4"/>
        <v>-24599.9999999998</v>
      </c>
      <c r="I21" s="12">
        <f t="shared" si="4"/>
        <v>0</v>
      </c>
      <c r="J21" s="12">
        <f t="shared" si="4"/>
        <v>68625.6</v>
      </c>
      <c r="K21" s="12">
        <f t="shared" si="4"/>
        <v>68625.6</v>
      </c>
      <c r="L21" s="12">
        <f t="shared" si="4"/>
        <v>12173.6</v>
      </c>
      <c r="M21" s="12">
        <f t="shared" si="4"/>
        <v>0</v>
      </c>
      <c r="N21" s="12">
        <f t="shared" si="4"/>
        <v>0</v>
      </c>
      <c r="O21" s="12">
        <f t="shared" si="4"/>
        <v>56452</v>
      </c>
      <c r="P21" s="12">
        <f t="shared" si="1"/>
        <v>2.61934474110603e-10</v>
      </c>
    </row>
    <row r="22" s="1" customFormat="1" ht="20.25" customHeight="1" spans="1:16">
      <c r="A22" s="27" t="s">
        <v>45</v>
      </c>
      <c r="B22" s="27" t="s">
        <v>46</v>
      </c>
      <c r="C22" s="28" t="s">
        <v>47</v>
      </c>
      <c r="D22" s="29" t="s">
        <v>48</v>
      </c>
      <c r="E22" s="14">
        <f>2714720.66-8000</f>
        <v>2706720.66</v>
      </c>
      <c r="F22" s="14">
        <f>2714720.66-8000</f>
        <v>2706720.66</v>
      </c>
      <c r="G22" s="14">
        <v>0</v>
      </c>
      <c r="H22" s="15">
        <v>3301920.66</v>
      </c>
      <c r="I22" s="15">
        <v>0</v>
      </c>
      <c r="J22" s="14">
        <v>70000</v>
      </c>
      <c r="K22" s="14">
        <v>70000</v>
      </c>
      <c r="L22" s="14">
        <v>0</v>
      </c>
      <c r="M22" s="14">
        <v>0</v>
      </c>
      <c r="N22" s="14">
        <v>0</v>
      </c>
      <c r="O22" s="14">
        <v>70000</v>
      </c>
      <c r="P22" s="12">
        <f t="shared" si="1"/>
        <v>2776720.66</v>
      </c>
    </row>
    <row r="23" s="1" customFormat="1" ht="34.5" customHeight="1" spans="1:16">
      <c r="A23" s="27" t="s">
        <v>49</v>
      </c>
      <c r="B23" s="27" t="s">
        <v>50</v>
      </c>
      <c r="C23" s="28" t="s">
        <v>51</v>
      </c>
      <c r="D23" s="29" t="s">
        <v>52</v>
      </c>
      <c r="E23" s="14">
        <v>-1294120.66</v>
      </c>
      <c r="F23" s="14">
        <v>-1294120.66</v>
      </c>
      <c r="G23" s="14">
        <v>0</v>
      </c>
      <c r="H23" s="15">
        <v>-1744120.66</v>
      </c>
      <c r="I23" s="15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2">
        <f t="shared" si="1"/>
        <v>-1294120.66</v>
      </c>
    </row>
    <row r="24" s="1" customFormat="1" ht="34.5" customHeight="1" spans="1:16">
      <c r="A24" s="27" t="s">
        <v>53</v>
      </c>
      <c r="B24" s="27" t="s">
        <v>54</v>
      </c>
      <c r="C24" s="28" t="s">
        <v>55</v>
      </c>
      <c r="D24" s="14" t="s">
        <v>56</v>
      </c>
      <c r="E24" s="14">
        <v>-300000</v>
      </c>
      <c r="F24" s="14">
        <v>-300000</v>
      </c>
      <c r="G24" s="14">
        <v>-28600</v>
      </c>
      <c r="H24" s="15">
        <v>-300000</v>
      </c>
      <c r="I24" s="15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2">
        <f t="shared" si="1"/>
        <v>-300000</v>
      </c>
    </row>
    <row r="25" s="1" customFormat="1" ht="42" customHeight="1" spans="1:16">
      <c r="A25" s="27" t="s">
        <v>57</v>
      </c>
      <c r="B25" s="27" t="s">
        <v>58</v>
      </c>
      <c r="C25" s="28" t="s">
        <v>47</v>
      </c>
      <c r="D25" s="29" t="s">
        <v>59</v>
      </c>
      <c r="E25" s="14">
        <v>0</v>
      </c>
      <c r="F25" s="14">
        <v>0</v>
      </c>
      <c r="G25" s="14">
        <v>0</v>
      </c>
      <c r="H25" s="15">
        <v>-122500</v>
      </c>
      <c r="I25" s="15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2">
        <f t="shared" si="1"/>
        <v>0</v>
      </c>
    </row>
    <row r="26" s="1" customFormat="1" ht="34.5" customHeight="1" spans="1:16">
      <c r="A26" s="27" t="s">
        <v>60</v>
      </c>
      <c r="B26" s="27" t="s">
        <v>61</v>
      </c>
      <c r="C26" s="28" t="s">
        <v>51</v>
      </c>
      <c r="D26" s="29" t="s">
        <v>62</v>
      </c>
      <c r="E26" s="14">
        <v>-153000</v>
      </c>
      <c r="F26" s="14">
        <v>-153000</v>
      </c>
      <c r="G26" s="14">
        <v>-62000</v>
      </c>
      <c r="H26" s="15">
        <v>0</v>
      </c>
      <c r="I26" s="15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2">
        <f t="shared" si="1"/>
        <v>-153000</v>
      </c>
    </row>
    <row r="27" s="1" customFormat="1" ht="34.5" customHeight="1" spans="1:16">
      <c r="A27" s="27" t="s">
        <v>63</v>
      </c>
      <c r="B27" s="27" t="s">
        <v>64</v>
      </c>
      <c r="C27" s="28" t="s">
        <v>55</v>
      </c>
      <c r="D27" s="14" t="s">
        <v>65</v>
      </c>
      <c r="E27" s="14">
        <v>153000</v>
      </c>
      <c r="F27" s="14">
        <v>153000</v>
      </c>
      <c r="G27" s="14">
        <v>62000</v>
      </c>
      <c r="H27" s="15">
        <v>0</v>
      </c>
      <c r="I27" s="15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2">
        <f t="shared" si="1"/>
        <v>153000</v>
      </c>
    </row>
    <row r="28" s="1" customFormat="1" ht="34.5" customHeight="1" spans="1:16">
      <c r="A28" s="27" t="s">
        <v>66</v>
      </c>
      <c r="B28" s="27" t="s">
        <v>67</v>
      </c>
      <c r="C28" s="28" t="s">
        <v>68</v>
      </c>
      <c r="D28" s="29" t="s">
        <v>69</v>
      </c>
      <c r="E28" s="14">
        <v>-427500</v>
      </c>
      <c r="F28" s="14">
        <v>-427500</v>
      </c>
      <c r="G28" s="14">
        <v>0</v>
      </c>
      <c r="H28" s="15">
        <v>-127500</v>
      </c>
      <c r="I28" s="15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2">
        <f t="shared" si="1"/>
        <v>-427500</v>
      </c>
    </row>
    <row r="29" s="1" customFormat="1" ht="24.75" customHeight="1" spans="1:16">
      <c r="A29" s="27" t="s">
        <v>70</v>
      </c>
      <c r="B29" s="27" t="s">
        <v>71</v>
      </c>
      <c r="C29" s="28" t="s">
        <v>72</v>
      </c>
      <c r="D29" s="29" t="s">
        <v>73</v>
      </c>
      <c r="E29" s="14">
        <f>-220000+8000</f>
        <v>-212000</v>
      </c>
      <c r="F29" s="14">
        <f>-220000+8000</f>
        <v>-212000</v>
      </c>
      <c r="G29" s="14">
        <v>0</v>
      </c>
      <c r="H29" s="15">
        <v>-220000</v>
      </c>
      <c r="I29" s="15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2">
        <f t="shared" si="1"/>
        <v>-212000</v>
      </c>
    </row>
    <row r="30" s="1" customFormat="1" ht="25.5" customHeight="1" spans="1:16">
      <c r="A30" s="27" t="s">
        <v>74</v>
      </c>
      <c r="B30" s="27" t="s">
        <v>75</v>
      </c>
      <c r="C30" s="28" t="s">
        <v>72</v>
      </c>
      <c r="D30" s="29" t="s">
        <v>76</v>
      </c>
      <c r="E30" s="14">
        <v>-97900</v>
      </c>
      <c r="F30" s="14">
        <v>-97900</v>
      </c>
      <c r="G30" s="14">
        <v>0</v>
      </c>
      <c r="H30" s="15">
        <v>0</v>
      </c>
      <c r="I30" s="15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2">
        <f t="shared" si="1"/>
        <v>-97900</v>
      </c>
    </row>
    <row r="31" s="1" customFormat="1" ht="25.5" spans="1:16">
      <c r="A31" s="27" t="s">
        <v>77</v>
      </c>
      <c r="B31" s="27" t="s">
        <v>78</v>
      </c>
      <c r="C31" s="28" t="s">
        <v>72</v>
      </c>
      <c r="D31" s="29" t="s">
        <v>79</v>
      </c>
      <c r="E31" s="14">
        <v>-45200</v>
      </c>
      <c r="F31" s="14">
        <v>-45200</v>
      </c>
      <c r="G31" s="14">
        <v>0</v>
      </c>
      <c r="H31" s="15">
        <v>-112400</v>
      </c>
      <c r="I31" s="15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2">
        <f t="shared" si="1"/>
        <v>-45200</v>
      </c>
    </row>
    <row r="32" s="1" customFormat="1" ht="56.25" customHeight="1" spans="1:16">
      <c r="A32" s="27" t="s">
        <v>80</v>
      </c>
      <c r="B32" s="9">
        <v>1291</v>
      </c>
      <c r="C32" s="28" t="s">
        <v>72</v>
      </c>
      <c r="D32" s="14" t="s">
        <v>81</v>
      </c>
      <c r="E32" s="14">
        <v>1374.4</v>
      </c>
      <c r="F32" s="14">
        <v>1374.4</v>
      </c>
      <c r="G32" s="14">
        <v>0</v>
      </c>
      <c r="H32" s="15">
        <v>0</v>
      </c>
      <c r="I32" s="15">
        <v>0</v>
      </c>
      <c r="J32" s="14">
        <v>-1374.4</v>
      </c>
      <c r="K32" s="14">
        <v>-1374.4</v>
      </c>
      <c r="L32" s="14">
        <v>0</v>
      </c>
      <c r="M32" s="14">
        <v>0</v>
      </c>
      <c r="N32" s="14">
        <v>0</v>
      </c>
      <c r="O32" s="14">
        <v>-1374.4</v>
      </c>
      <c r="P32" s="12">
        <f t="shared" si="1"/>
        <v>0</v>
      </c>
    </row>
    <row r="33" s="1" customFormat="1" ht="57.75" customHeight="1" spans="1:16">
      <c r="A33" s="27" t="s">
        <v>82</v>
      </c>
      <c r="B33" s="9">
        <v>1292</v>
      </c>
      <c r="C33" s="28" t="s">
        <v>72</v>
      </c>
      <c r="D33" s="14" t="s">
        <v>83</v>
      </c>
      <c r="E33" s="14">
        <v>0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4">
        <v>0</v>
      </c>
      <c r="L33" s="14">
        <v>12173.6</v>
      </c>
      <c r="M33" s="14">
        <v>0</v>
      </c>
      <c r="N33" s="14">
        <v>0</v>
      </c>
      <c r="O33" s="14">
        <v>-12173.6</v>
      </c>
      <c r="P33" s="12">
        <f t="shared" si="1"/>
        <v>0</v>
      </c>
    </row>
    <row r="34" s="1" customFormat="1" ht="34.5" customHeight="1" spans="1:16">
      <c r="A34" s="27" t="s">
        <v>84</v>
      </c>
      <c r="B34" s="27" t="s">
        <v>85</v>
      </c>
      <c r="C34" s="28" t="s">
        <v>36</v>
      </c>
      <c r="D34" s="29" t="s">
        <v>86</v>
      </c>
      <c r="E34" s="14">
        <v>-400000</v>
      </c>
      <c r="F34" s="14">
        <v>-400000</v>
      </c>
      <c r="G34" s="14">
        <v>0</v>
      </c>
      <c r="H34" s="15">
        <v>-700000</v>
      </c>
      <c r="I34" s="15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2">
        <f t="shared" si="1"/>
        <v>-400000</v>
      </c>
    </row>
    <row r="35" s="1" customFormat="1" ht="25.5" customHeight="1" spans="1:16">
      <c r="A35" s="25" t="s">
        <v>87</v>
      </c>
      <c r="B35" s="10"/>
      <c r="C35" s="11"/>
      <c r="D35" s="26" t="s">
        <v>88</v>
      </c>
      <c r="E35" s="12">
        <f>E36</f>
        <v>0</v>
      </c>
      <c r="F35" s="12">
        <f t="shared" ref="F35:O36" si="5">F36</f>
        <v>0</v>
      </c>
      <c r="G35" s="12">
        <f t="shared" si="5"/>
        <v>0</v>
      </c>
      <c r="H35" s="12">
        <f t="shared" si="5"/>
        <v>-24000</v>
      </c>
      <c r="I35" s="12">
        <f t="shared" si="5"/>
        <v>0</v>
      </c>
      <c r="J35" s="12">
        <f t="shared" si="5"/>
        <v>0</v>
      </c>
      <c r="K35" s="12">
        <f t="shared" si="5"/>
        <v>0</v>
      </c>
      <c r="L35" s="12">
        <f t="shared" si="5"/>
        <v>0</v>
      </c>
      <c r="M35" s="12">
        <f t="shared" si="5"/>
        <v>0</v>
      </c>
      <c r="N35" s="12">
        <f t="shared" si="5"/>
        <v>0</v>
      </c>
      <c r="O35" s="12">
        <f t="shared" si="5"/>
        <v>0</v>
      </c>
      <c r="P35" s="12">
        <f t="shared" si="1"/>
        <v>0</v>
      </c>
    </row>
    <row r="36" s="1" customFormat="1" spans="1:16">
      <c r="A36" s="25" t="s">
        <v>89</v>
      </c>
      <c r="B36" s="10"/>
      <c r="C36" s="11"/>
      <c r="D36" s="12"/>
      <c r="E36" s="12">
        <f>E37</f>
        <v>0</v>
      </c>
      <c r="F36" s="12">
        <f t="shared" si="5"/>
        <v>0</v>
      </c>
      <c r="G36" s="12">
        <f t="shared" si="5"/>
        <v>0</v>
      </c>
      <c r="H36" s="12">
        <f t="shared" si="5"/>
        <v>-24000</v>
      </c>
      <c r="I36" s="12">
        <f t="shared" si="5"/>
        <v>0</v>
      </c>
      <c r="J36" s="12">
        <f t="shared" si="5"/>
        <v>0</v>
      </c>
      <c r="K36" s="12">
        <f t="shared" si="5"/>
        <v>0</v>
      </c>
      <c r="L36" s="12">
        <f t="shared" si="5"/>
        <v>0</v>
      </c>
      <c r="M36" s="12">
        <f t="shared" si="5"/>
        <v>0</v>
      </c>
      <c r="N36" s="12">
        <f t="shared" si="5"/>
        <v>0</v>
      </c>
      <c r="O36" s="12">
        <f t="shared" si="5"/>
        <v>0</v>
      </c>
      <c r="P36" s="12">
        <f t="shared" si="1"/>
        <v>0</v>
      </c>
    </row>
    <row r="37" s="1" customFormat="1" ht="34.5" customHeight="1" spans="1:16">
      <c r="A37" s="27" t="s">
        <v>90</v>
      </c>
      <c r="B37" s="27" t="s">
        <v>91</v>
      </c>
      <c r="C37" s="28" t="s">
        <v>92</v>
      </c>
      <c r="D37" s="29" t="s">
        <v>93</v>
      </c>
      <c r="E37" s="14">
        <v>0</v>
      </c>
      <c r="F37" s="14">
        <v>0</v>
      </c>
      <c r="G37" s="14">
        <v>0</v>
      </c>
      <c r="H37" s="15">
        <v>-24000</v>
      </c>
      <c r="I37" s="15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2">
        <f t="shared" si="1"/>
        <v>0</v>
      </c>
    </row>
    <row r="38" s="1" customFormat="1" spans="1:16">
      <c r="A38" s="25" t="s">
        <v>94</v>
      </c>
      <c r="B38" s="10"/>
      <c r="C38" s="11"/>
      <c r="D38" s="26" t="s">
        <v>95</v>
      </c>
      <c r="E38" s="12">
        <f>E39</f>
        <v>89753</v>
      </c>
      <c r="F38" s="12">
        <f t="shared" ref="F38:O38" si="6">F39</f>
        <v>89753</v>
      </c>
      <c r="G38" s="12">
        <f t="shared" si="6"/>
        <v>150900</v>
      </c>
      <c r="H38" s="12">
        <f t="shared" si="6"/>
        <v>0</v>
      </c>
      <c r="I38" s="12">
        <f t="shared" si="6"/>
        <v>0</v>
      </c>
      <c r="J38" s="12">
        <f t="shared" si="6"/>
        <v>-32100</v>
      </c>
      <c r="K38" s="12">
        <f t="shared" si="6"/>
        <v>-32100</v>
      </c>
      <c r="L38" s="12">
        <f t="shared" si="6"/>
        <v>0</v>
      </c>
      <c r="M38" s="12">
        <f t="shared" si="6"/>
        <v>0</v>
      </c>
      <c r="N38" s="12">
        <f t="shared" si="6"/>
        <v>0</v>
      </c>
      <c r="O38" s="12">
        <f t="shared" si="6"/>
        <v>-32100</v>
      </c>
      <c r="P38" s="12">
        <f t="shared" si="1"/>
        <v>57653</v>
      </c>
    </row>
    <row r="39" s="1" customFormat="1" spans="1:16">
      <c r="A39" s="25" t="s">
        <v>96</v>
      </c>
      <c r="B39" s="10"/>
      <c r="C39" s="11"/>
      <c r="D39" s="12"/>
      <c r="E39" s="12">
        <f>SUM(E40:E41)</f>
        <v>89753</v>
      </c>
      <c r="F39" s="12">
        <f t="shared" ref="F39:O39" si="7">SUM(F40:F41)</f>
        <v>89753</v>
      </c>
      <c r="G39" s="12">
        <f t="shared" si="7"/>
        <v>150900</v>
      </c>
      <c r="H39" s="12">
        <f t="shared" si="7"/>
        <v>0</v>
      </c>
      <c r="I39" s="12">
        <f t="shared" si="7"/>
        <v>0</v>
      </c>
      <c r="J39" s="12">
        <f t="shared" si="7"/>
        <v>-32100</v>
      </c>
      <c r="K39" s="12">
        <f t="shared" si="7"/>
        <v>-32100</v>
      </c>
      <c r="L39" s="12">
        <f t="shared" si="7"/>
        <v>0</v>
      </c>
      <c r="M39" s="12">
        <f t="shared" si="7"/>
        <v>0</v>
      </c>
      <c r="N39" s="12">
        <f t="shared" si="7"/>
        <v>0</v>
      </c>
      <c r="O39" s="12">
        <f t="shared" si="7"/>
        <v>-32100</v>
      </c>
      <c r="P39" s="12">
        <f t="shared" si="1"/>
        <v>57653</v>
      </c>
    </row>
    <row r="40" s="1" customFormat="1" ht="34.5" customHeight="1" spans="1:16">
      <c r="A40" s="9">
        <v>3710160</v>
      </c>
      <c r="B40" s="27" t="s">
        <v>27</v>
      </c>
      <c r="C40" s="28" t="s">
        <v>28</v>
      </c>
      <c r="D40" s="29" t="s">
        <v>29</v>
      </c>
      <c r="E40" s="14">
        <v>90982</v>
      </c>
      <c r="F40" s="14">
        <v>90982</v>
      </c>
      <c r="G40" s="14">
        <v>150900</v>
      </c>
      <c r="H40" s="15">
        <v>0</v>
      </c>
      <c r="I40" s="15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2">
        <f t="shared" si="1"/>
        <v>90982</v>
      </c>
    </row>
    <row r="41" s="1" customFormat="1" ht="34.5" customHeight="1" spans="1:16">
      <c r="A41" s="27" t="s">
        <v>97</v>
      </c>
      <c r="B41" s="27" t="s">
        <v>98</v>
      </c>
      <c r="C41" s="28" t="s">
        <v>31</v>
      </c>
      <c r="D41" s="29" t="s">
        <v>99</v>
      </c>
      <c r="E41" s="14">
        <v>-1229</v>
      </c>
      <c r="F41" s="14">
        <v>-1229</v>
      </c>
      <c r="G41" s="14">
        <v>0</v>
      </c>
      <c r="H41" s="14">
        <v>0</v>
      </c>
      <c r="I41" s="14">
        <v>0</v>
      </c>
      <c r="J41" s="14">
        <v>-32100</v>
      </c>
      <c r="K41" s="14">
        <v>-32100</v>
      </c>
      <c r="L41" s="14">
        <v>0</v>
      </c>
      <c r="M41" s="14">
        <v>0</v>
      </c>
      <c r="N41" s="14">
        <v>0</v>
      </c>
      <c r="O41" s="14">
        <v>-32100</v>
      </c>
      <c r="P41" s="12">
        <f t="shared" si="1"/>
        <v>-33329</v>
      </c>
    </row>
    <row r="42" s="1" customFormat="1" ht="33.75" customHeight="1" spans="1:16">
      <c r="A42" s="25" t="s">
        <v>100</v>
      </c>
      <c r="B42" s="10"/>
      <c r="C42" s="11"/>
      <c r="D42" s="26" t="s">
        <v>101</v>
      </c>
      <c r="E42" s="12">
        <f>E43</f>
        <v>-1130880.79</v>
      </c>
      <c r="F42" s="12">
        <f t="shared" ref="F42:O42" si="8">F43</f>
        <v>-1130880.79</v>
      </c>
      <c r="G42" s="12">
        <f t="shared" si="8"/>
        <v>-780880.79</v>
      </c>
      <c r="H42" s="12">
        <f t="shared" si="8"/>
        <v>0</v>
      </c>
      <c r="I42" s="12">
        <f t="shared" si="8"/>
        <v>0</v>
      </c>
      <c r="J42" s="12">
        <f t="shared" si="8"/>
        <v>210000</v>
      </c>
      <c r="K42" s="12">
        <f t="shared" si="8"/>
        <v>210000</v>
      </c>
      <c r="L42" s="12">
        <f t="shared" si="8"/>
        <v>0</v>
      </c>
      <c r="M42" s="12">
        <f t="shared" si="8"/>
        <v>0</v>
      </c>
      <c r="N42" s="12">
        <f t="shared" si="8"/>
        <v>0</v>
      </c>
      <c r="O42" s="12">
        <f t="shared" si="8"/>
        <v>210000</v>
      </c>
      <c r="P42" s="12">
        <f t="shared" si="1"/>
        <v>-920880.79</v>
      </c>
    </row>
    <row r="43" s="1" customFormat="1" spans="1:16">
      <c r="A43" s="25" t="s">
        <v>102</v>
      </c>
      <c r="B43" s="10"/>
      <c r="C43" s="11"/>
      <c r="D43" s="12"/>
      <c r="E43" s="12">
        <f>SUM(E44:E47)</f>
        <v>-1130880.79</v>
      </c>
      <c r="F43" s="12">
        <f t="shared" ref="F43:O43" si="9">SUM(F44:F47)</f>
        <v>-1130880.79</v>
      </c>
      <c r="G43" s="12">
        <f t="shared" si="9"/>
        <v>-780880.79</v>
      </c>
      <c r="H43" s="12">
        <f t="shared" si="9"/>
        <v>0</v>
      </c>
      <c r="I43" s="12">
        <f t="shared" si="9"/>
        <v>0</v>
      </c>
      <c r="J43" s="12">
        <f t="shared" si="9"/>
        <v>210000</v>
      </c>
      <c r="K43" s="12">
        <f t="shared" si="9"/>
        <v>210000</v>
      </c>
      <c r="L43" s="12">
        <f t="shared" si="9"/>
        <v>0</v>
      </c>
      <c r="M43" s="12">
        <f t="shared" si="9"/>
        <v>0</v>
      </c>
      <c r="N43" s="12">
        <f t="shared" si="9"/>
        <v>0</v>
      </c>
      <c r="O43" s="12">
        <f t="shared" si="9"/>
        <v>210000</v>
      </c>
      <c r="P43" s="12">
        <f t="shared" si="1"/>
        <v>-920880.79</v>
      </c>
    </row>
    <row r="44" s="1" customFormat="1" ht="34.5" customHeight="1" spans="1:16">
      <c r="A44" s="9">
        <v>1010160</v>
      </c>
      <c r="B44" s="27" t="s">
        <v>27</v>
      </c>
      <c r="C44" s="28" t="s">
        <v>28</v>
      </c>
      <c r="D44" s="29" t="s">
        <v>29</v>
      </c>
      <c r="E44" s="14">
        <v>-160000</v>
      </c>
      <c r="F44" s="14">
        <v>-160000</v>
      </c>
      <c r="G44" s="14">
        <v>-140000</v>
      </c>
      <c r="H44" s="15">
        <v>0</v>
      </c>
      <c r="I44" s="15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2">
        <f t="shared" si="1"/>
        <v>-160000</v>
      </c>
    </row>
    <row r="45" s="1" customFormat="1" spans="1:16">
      <c r="A45" s="27" t="s">
        <v>103</v>
      </c>
      <c r="B45" s="27" t="s">
        <v>104</v>
      </c>
      <c r="C45" s="28" t="s">
        <v>68</v>
      </c>
      <c r="D45" s="29" t="s">
        <v>105</v>
      </c>
      <c r="E45" s="14">
        <v>-210000</v>
      </c>
      <c r="F45" s="14">
        <v>-210000</v>
      </c>
      <c r="G45" s="14">
        <v>0</v>
      </c>
      <c r="H45" s="14">
        <v>0</v>
      </c>
      <c r="I45" s="14">
        <v>0</v>
      </c>
      <c r="J45" s="14">
        <v>210000</v>
      </c>
      <c r="K45" s="14">
        <v>210000</v>
      </c>
      <c r="L45" s="14">
        <v>0</v>
      </c>
      <c r="M45" s="14">
        <v>0</v>
      </c>
      <c r="N45" s="14">
        <v>0</v>
      </c>
      <c r="O45" s="14">
        <v>210000</v>
      </c>
      <c r="P45" s="12">
        <f t="shared" si="1"/>
        <v>0</v>
      </c>
    </row>
    <row r="46" s="1" customFormat="1" ht="34.5" customHeight="1" spans="1:16">
      <c r="A46" s="27" t="s">
        <v>106</v>
      </c>
      <c r="B46" s="27" t="s">
        <v>107</v>
      </c>
      <c r="C46" s="28" t="s">
        <v>108</v>
      </c>
      <c r="D46" s="29" t="s">
        <v>109</v>
      </c>
      <c r="E46" s="14">
        <v>-400880.79</v>
      </c>
      <c r="F46" s="14">
        <v>-400880.79</v>
      </c>
      <c r="G46" s="14">
        <v>-300880.79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2">
        <f t="shared" si="1"/>
        <v>-400880.79</v>
      </c>
    </row>
    <row r="47" s="1" customFormat="1" ht="34.5" customHeight="1" spans="1:16">
      <c r="A47" s="27" t="s">
        <v>110</v>
      </c>
      <c r="B47" s="27" t="s">
        <v>111</v>
      </c>
      <c r="C47" s="28" t="s">
        <v>112</v>
      </c>
      <c r="D47" s="29" t="s">
        <v>113</v>
      </c>
      <c r="E47" s="14">
        <v>-360000</v>
      </c>
      <c r="F47" s="14">
        <v>-360000</v>
      </c>
      <c r="G47" s="14">
        <v>-340000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2">
        <f t="shared" si="1"/>
        <v>-360000</v>
      </c>
    </row>
    <row r="48" s="1" customFormat="1" ht="19.5" customHeight="1" spans="1:16">
      <c r="A48" s="25" t="s">
        <v>114</v>
      </c>
      <c r="B48" s="10"/>
      <c r="C48" s="11"/>
      <c r="D48" s="26" t="s">
        <v>115</v>
      </c>
      <c r="E48" s="12">
        <f>E49</f>
        <v>3880000</v>
      </c>
      <c r="F48" s="12">
        <f t="shared" ref="F48:O48" si="10">F49</f>
        <v>3880000</v>
      </c>
      <c r="G48" s="12">
        <f t="shared" si="10"/>
        <v>154940</v>
      </c>
      <c r="H48" s="12">
        <f t="shared" si="10"/>
        <v>0</v>
      </c>
      <c r="I48" s="12">
        <f t="shared" si="10"/>
        <v>0</v>
      </c>
      <c r="J48" s="12">
        <f t="shared" si="10"/>
        <v>-3016772.21</v>
      </c>
      <c r="K48" s="12">
        <f t="shared" si="10"/>
        <v>-3016772.21</v>
      </c>
      <c r="L48" s="12">
        <f t="shared" si="10"/>
        <v>0</v>
      </c>
      <c r="M48" s="12">
        <f t="shared" si="10"/>
        <v>0</v>
      </c>
      <c r="N48" s="12">
        <f t="shared" si="10"/>
        <v>0</v>
      </c>
      <c r="O48" s="12">
        <f t="shared" si="10"/>
        <v>-3016772.21</v>
      </c>
      <c r="P48" s="12">
        <f t="shared" si="1"/>
        <v>863227.79</v>
      </c>
    </row>
    <row r="49" s="1" customFormat="1" spans="1:16">
      <c r="A49" s="25" t="s">
        <v>116</v>
      </c>
      <c r="B49" s="10"/>
      <c r="C49" s="11"/>
      <c r="D49" s="12"/>
      <c r="E49" s="12">
        <f t="shared" ref="E49:O49" si="11">SUM(E50:E53)</f>
        <v>3880000</v>
      </c>
      <c r="F49" s="12">
        <f t="shared" si="11"/>
        <v>3880000</v>
      </c>
      <c r="G49" s="12">
        <f t="shared" si="11"/>
        <v>154940</v>
      </c>
      <c r="H49" s="12">
        <f t="shared" si="11"/>
        <v>0</v>
      </c>
      <c r="I49" s="12">
        <f t="shared" si="11"/>
        <v>0</v>
      </c>
      <c r="J49" s="12">
        <f t="shared" si="11"/>
        <v>-3016772.21</v>
      </c>
      <c r="K49" s="12">
        <f t="shared" si="11"/>
        <v>-3016772.21</v>
      </c>
      <c r="L49" s="12">
        <f t="shared" si="11"/>
        <v>0</v>
      </c>
      <c r="M49" s="12">
        <f t="shared" si="11"/>
        <v>0</v>
      </c>
      <c r="N49" s="12">
        <f t="shared" si="11"/>
        <v>0</v>
      </c>
      <c r="O49" s="12">
        <f t="shared" si="11"/>
        <v>-3016772.21</v>
      </c>
      <c r="P49" s="12">
        <f t="shared" si="1"/>
        <v>863227.79</v>
      </c>
    </row>
    <row r="50" s="1" customFormat="1" ht="34.5" customHeight="1" spans="1:16">
      <c r="A50" s="9">
        <v>1210160</v>
      </c>
      <c r="B50" s="27" t="s">
        <v>27</v>
      </c>
      <c r="C50" s="28" t="s">
        <v>28</v>
      </c>
      <c r="D50" s="29" t="s">
        <v>29</v>
      </c>
      <c r="E50" s="14">
        <v>0</v>
      </c>
      <c r="F50" s="14">
        <v>0</v>
      </c>
      <c r="G50" s="14">
        <v>154940</v>
      </c>
      <c r="H50" s="15">
        <v>0</v>
      </c>
      <c r="I50" s="15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2">
        <f t="shared" si="1"/>
        <v>0</v>
      </c>
    </row>
    <row r="51" s="1" customFormat="1" ht="22.5" customHeight="1" spans="1:16">
      <c r="A51" s="27" t="s">
        <v>117</v>
      </c>
      <c r="B51" s="27" t="s">
        <v>118</v>
      </c>
      <c r="C51" s="28" t="s">
        <v>119</v>
      </c>
      <c r="D51" s="29" t="s">
        <v>120</v>
      </c>
      <c r="E51" s="14">
        <v>2292214.59</v>
      </c>
      <c r="F51" s="14">
        <v>2292214.59</v>
      </c>
      <c r="G51" s="14">
        <v>0</v>
      </c>
      <c r="H51" s="15">
        <v>0</v>
      </c>
      <c r="I51" s="15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2">
        <f t="shared" si="1"/>
        <v>2292214.59</v>
      </c>
    </row>
    <row r="52" s="1" customFormat="1" ht="24.75" customHeight="1" spans="1:16">
      <c r="A52" s="27" t="s">
        <v>121</v>
      </c>
      <c r="B52" s="27" t="s">
        <v>122</v>
      </c>
      <c r="C52" s="28" t="s">
        <v>123</v>
      </c>
      <c r="D52" s="29" t="s">
        <v>124</v>
      </c>
      <c r="E52" s="14">
        <v>0</v>
      </c>
      <c r="F52" s="14">
        <v>0</v>
      </c>
      <c r="G52" s="14">
        <v>0</v>
      </c>
      <c r="H52" s="15">
        <v>0</v>
      </c>
      <c r="I52" s="15">
        <v>0</v>
      </c>
      <c r="J52" s="14">
        <v>-3016772.21</v>
      </c>
      <c r="K52" s="14">
        <v>-3016772.21</v>
      </c>
      <c r="L52" s="14">
        <v>0</v>
      </c>
      <c r="M52" s="14">
        <v>0</v>
      </c>
      <c r="N52" s="14">
        <v>0</v>
      </c>
      <c r="O52" s="14">
        <v>-3016772.21</v>
      </c>
      <c r="P52" s="12">
        <f t="shared" si="1"/>
        <v>-3016772.21</v>
      </c>
    </row>
    <row r="53" s="1" customFormat="1" ht="34.5" customHeight="1" spans="1:16">
      <c r="A53" s="27" t="s">
        <v>125</v>
      </c>
      <c r="B53" s="27" t="s">
        <v>126</v>
      </c>
      <c r="C53" s="28" t="s">
        <v>127</v>
      </c>
      <c r="D53" s="29" t="s">
        <v>128</v>
      </c>
      <c r="E53" s="14">
        <v>1587785.41</v>
      </c>
      <c r="F53" s="14">
        <v>1587785.41</v>
      </c>
      <c r="G53" s="14">
        <v>0</v>
      </c>
      <c r="H53" s="15">
        <v>0</v>
      </c>
      <c r="I53" s="15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2">
        <f t="shared" si="1"/>
        <v>1587785.41</v>
      </c>
    </row>
    <row r="54" s="1" customFormat="1" ht="34.5" customHeight="1" spans="1:16">
      <c r="A54" s="10" t="s">
        <v>129</v>
      </c>
      <c r="B54" s="10" t="s">
        <v>129</v>
      </c>
      <c r="C54" s="11" t="s">
        <v>129</v>
      </c>
      <c r="D54" s="12" t="s">
        <v>130</v>
      </c>
      <c r="E54" s="12">
        <f t="shared" ref="E54:O54" si="12">E20+E14+E42+E48+E38+E35</f>
        <v>2770246.61</v>
      </c>
      <c r="F54" s="12">
        <f t="shared" si="12"/>
        <v>2770246.61</v>
      </c>
      <c r="G54" s="12">
        <f t="shared" si="12"/>
        <v>-503640.79</v>
      </c>
      <c r="H54" s="12">
        <f t="shared" si="12"/>
        <v>-65399.9999999998</v>
      </c>
      <c r="I54" s="12">
        <f t="shared" si="12"/>
        <v>0</v>
      </c>
      <c r="J54" s="12">
        <f t="shared" si="12"/>
        <v>-2770246.61</v>
      </c>
      <c r="K54" s="12">
        <f t="shared" si="12"/>
        <v>-2770246.61</v>
      </c>
      <c r="L54" s="12">
        <f t="shared" si="12"/>
        <v>12173.6</v>
      </c>
      <c r="M54" s="12">
        <f t="shared" si="12"/>
        <v>0</v>
      </c>
      <c r="N54" s="12">
        <f t="shared" si="12"/>
        <v>0</v>
      </c>
      <c r="O54" s="12">
        <f t="shared" si="12"/>
        <v>-2782420.21</v>
      </c>
      <c r="P54" s="12">
        <f t="shared" si="1"/>
        <v>0</v>
      </c>
    </row>
    <row r="55" spans="1:16">
      <c r="A55" s="16"/>
      <c r="B55" s="16"/>
      <c r="C55" s="17"/>
      <c r="D55" s="18"/>
      <c r="E55" s="18"/>
      <c r="F55" s="18"/>
      <c r="G55" s="19"/>
      <c r="H55" s="19"/>
      <c r="I55" s="19"/>
      <c r="J55" s="19"/>
      <c r="K55" s="19"/>
      <c r="L55" s="19"/>
      <c r="M55" s="19"/>
      <c r="N55" s="19"/>
      <c r="O55" s="19"/>
      <c r="P55" s="19"/>
    </row>
    <row r="56" ht="78.75" customHeight="1" spans="1:16">
      <c r="A56" s="20" t="s">
        <v>131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hidden="1" spans="1:1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ht="92.25" customHeight="1" spans="1:16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</row>
  </sheetData>
  <mergeCells count="24">
    <mergeCell ref="A5:P5"/>
    <mergeCell ref="A6:P6"/>
    <mergeCell ref="E9:I9"/>
    <mergeCell ref="J9:O9"/>
    <mergeCell ref="G10:H10"/>
    <mergeCell ref="M10:N10"/>
    <mergeCell ref="A56:P56"/>
    <mergeCell ref="A59:P59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433070866141732" right="0.196850393700787" top="0.196850393700787" bottom="0.196850393700787" header="0" footer="0"/>
  <pageSetup paperSize="9" scale="60" fitToHeight="500" orientation="landscape"/>
  <headerFooter/>
  <rowBreaks count="2" manualBreakCount="2">
    <brk id="34" max="15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2022-11-08T08:12:00Z</dcterms:created>
  <cp:lastPrinted>2024-11-22T11:42:00Z</cp:lastPrinted>
  <dcterms:modified xsi:type="dcterms:W3CDTF">2024-11-27T08:31:46Z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12EC7DE08DEE425686879C3259C2D007_12</vt:lpwstr>
  </property>
  <property fmtid="{D5CDD505-2E9C-101B-9397-08002B2CF9AE}" pid="3" name="KSOProductBuildVer">
    <vt:lpwstr>1049-12.2.0.18911</vt:lpwstr>
  </property>
</Properties>
</file>