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рограма соц економ розвитку 2025\"/>
    </mc:Choice>
  </mc:AlternateContent>
  <bookViews>
    <workbookView xWindow="0" yWindow="0" windowWidth="24000" windowHeight="9165" tabRatio="756" activeTab="1"/>
  </bookViews>
  <sheets>
    <sheet name="Витяг пас 7461 та 6030" sheetId="18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3">'Показники ефективності'!$A$1:$T$21</definedName>
    <definedName name="_xlnm.Print_Area" localSheetId="1">'Показники затрат'!$A$1:$N$35</definedName>
    <definedName name="_xlnm.Print_Area" localSheetId="2">'Показники продукту'!$A$1:$O$31</definedName>
    <definedName name="_xlnm.Print_Area" localSheetId="4">'Показники якості'!$A$1:$R$15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2" l="1"/>
  <c r="N18" i="12"/>
  <c r="M18" i="12"/>
  <c r="N14" i="12"/>
  <c r="M14" i="12"/>
  <c r="N6" i="12"/>
  <c r="M6" i="12"/>
  <c r="N31" i="3"/>
  <c r="M31" i="3"/>
  <c r="N27" i="3"/>
  <c r="M27" i="3"/>
  <c r="N23" i="3"/>
  <c r="M23" i="3"/>
  <c r="M26" i="3"/>
  <c r="M25" i="3"/>
  <c r="N19" i="3"/>
  <c r="M19" i="3"/>
  <c r="N22" i="3"/>
  <c r="N21" i="3"/>
  <c r="N20" i="3"/>
  <c r="M22" i="3"/>
  <c r="M21" i="3"/>
  <c r="M20" i="3"/>
  <c r="N15" i="3"/>
  <c r="M15" i="3"/>
  <c r="N11" i="3"/>
  <c r="M11" i="3"/>
  <c r="N7" i="3"/>
  <c r="M7" i="3"/>
  <c r="D38" i="18"/>
  <c r="C38" i="18"/>
  <c r="E38" i="18" s="1"/>
  <c r="E37" i="18"/>
  <c r="E36" i="18"/>
  <c r="E35" i="18"/>
  <c r="E34" i="18"/>
  <c r="E33" i="18"/>
  <c r="E32" i="18"/>
  <c r="C24" i="18"/>
  <c r="C21" i="18"/>
  <c r="C19" i="18"/>
  <c r="J10" i="12" l="1"/>
  <c r="J6" i="12"/>
  <c r="I10" i="12" l="1"/>
  <c r="H10" i="12"/>
  <c r="I6" i="12"/>
  <c r="H6" i="12"/>
  <c r="G10" i="12" l="1"/>
  <c r="F10" i="12"/>
  <c r="D10" i="12" l="1"/>
  <c r="D6" i="15"/>
  <c r="D6" i="13"/>
  <c r="G2" i="13" l="1"/>
  <c r="G2" i="15"/>
  <c r="G2" i="12"/>
  <c r="G2" i="3"/>
  <c r="D2" i="15"/>
  <c r="B2" i="15"/>
  <c r="K2" i="13"/>
  <c r="D2" i="13"/>
  <c r="B2" i="13"/>
  <c r="K2" i="12"/>
  <c r="D2" i="12"/>
  <c r="B2" i="12"/>
  <c r="B2" i="3"/>
  <c r="K2" i="3"/>
  <c r="D2" i="3"/>
</calcChain>
</file>

<file path=xl/sharedStrings.xml><?xml version="1.0" encoding="utf-8"?>
<sst xmlns="http://schemas.openxmlformats.org/spreadsheetml/2006/main" count="268" uniqueCount="129">
  <si>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</si>
  <si>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</si>
  <si>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</si>
  <si>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</si>
  <si>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</si>
  <si>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</si>
  <si>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</si>
  <si>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</si>
  <si>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</si>
  <si>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</si>
  <si>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</si>
  <si>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</si>
  <si>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</si>
  <si>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</si>
  <si>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</si>
  <si>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</si>
  <si>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</si>
  <si>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</si>
  <si>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</si>
  <si>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</si>
  <si>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</si>
  <si>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Назва державної/ регіональної цільової програми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</si>
  <si>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</si>
  <si>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</si>
  <si>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</si>
  <si>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</si>
  <si>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</si>
  <si>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</si>
  <si>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2021 рік</t>
  </si>
  <si>
    <t>2022 рік</t>
  </si>
  <si>
    <t>факт</t>
  </si>
  <si>
    <t>факт 1 кв.</t>
  </si>
  <si>
    <t>2023 рік наростаючим підсумком</t>
  </si>
  <si>
    <t>факт 2 кв.</t>
  </si>
  <si>
    <t>факт 3 кв.</t>
  </si>
  <si>
    <t>факт рік.</t>
  </si>
  <si>
    <t>Значення</t>
  </si>
  <si>
    <t>Показники продукту</t>
  </si>
  <si>
    <t>Керівник установи</t>
  </si>
  <si>
    <t>Назва програми</t>
  </si>
  <si>
    <t>Обсяг призначень, грн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</si>
  <si>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</si>
  <si>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</si>
  <si>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</si>
  <si>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</si>
  <si>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</si>
  <si>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</si>
  <si>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</si>
  <si>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</si>
  <si>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</si>
  <si>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</si>
  <si>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Результативні показники бюджетної програми можуть бути сформовані не за всіма групами результативних показників, визначеними у Загальних вимогах до визначення результативних показників бюджетних програм, затверджених наказом Міністерства фінансів України від 10 грудня 2010 року № 1536, зареєстрованих у Міністерстві юстиції України 27 грудня 2010 року за № 1353/18648 (у редакції наказу Міністерства фінансів України від 15 червня 2015 № 553).Результативні показники поділяються на такі групи: показники затрат, показники продукту, показники ефективності та показники якості.</t>
  </si>
  <si>
    <t>Показники затрат визначають обсяги та структуру ресурсів, які забезпечують виконання бюджетної програми, характеризують структуру витрат бюджетної програми та можуть включати штатну чисельність працівників бюджетної установи, у тому числі залучених до надання публічних послуг, кількість осіб, які мають право на отримання публічних послуг, розміри виплат, встановлені нормативно-правовими актами, кількість обладнання, площу будівель тощо, які потребують обслуговування (ремонту, реконструкції, реставрації), загальний обсяг робіт, які необхідно виконати у поточному та наступних роках (загальна потреба), загальну вартість інвестиційних проектів (проектів будівництва).</t>
  </si>
  <si>
    <t>Показники продукту характеризують результати діяльності головного розпорядника за відповідний бюджетний період у межах бюджетної програми, можуть відображати обсяг виробленої продукції, наданих публічних послуг чи виконаних робіт, кількість осіб, яким надано публічні послуги.</t>
  </si>
  <si>
    <t>Показники ефективності характеризують економність при витрачанні бюджетних коштів, співвідношення між одержаним продуктом і витраченим ресурсом та визначаються як витрати ресурсів на одиницю показника продукту, відношення кількості вироблених товарів (виконаних робіт, наданих послуг) до витраченого обсягу ресурсу.</t>
  </si>
  <si>
    <t>Показники якості характеризують динаміку досягнення мети та виконання завдань бюджетної програми, відповідність створеного продукту установленим стандартам (нормативам), рівень реалізації інвестиційних проектів (за весь період з початку реалізації цих проектів), виконання робіт, ступінь готовності об’єктів будівництва, якість створеного продукту; рівень задоволення користувачів публічних послуг відповідно до їх призначення, рівень забезпечення публічними послугами осіб, які мають на них право; висвітлюють послаблення негативних чи посилення позитивних тенденцій в економіці (відповідній сфері діяльності), користь для суспільства від реалізації бюджетної програми, у тому числі з точки зору забезпечення гендерної рівності. Показники, що характеризують рівень освоєння бюджетних коштів, недоцільно включати до складу показників якості.</t>
  </si>
  <si>
    <t>паспорт</t>
  </si>
  <si>
    <t>Департамент мiського господарства Дрогобицької мiської ради</t>
  </si>
  <si>
    <t>05447349</t>
  </si>
  <si>
    <t>РАЗОМ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</si>
  <si>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</si>
  <si>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</si>
  <si>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Забезпечення експлуатації дорожньої системи 
місцевого значення, поліпшення транспортно-експлуатаційного стану вулиць,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автомобільним транспортом, розвитку автомобільного туризму, сприяння економічному розвитку дорожнього господарства. 
</t>
  </si>
  <si>
    <t>Покращення стану покриття проїзних частин вулиць і доріг міст Дрогобича, Стебника та інших населених пунктів територіальної громади,розвиток дорожньої інфраструктури та створення безпечних умов дорожнього руху</t>
  </si>
  <si>
    <t>Відшкодування витрат КП «СМУ»  (встановлення дорожніх знаків, розмітка, поточний ремонт вулично-дорожньої мережі, доріг і тротуарів, зимове утримання доріг та ін.)</t>
  </si>
  <si>
    <t>Розмітка вулиць міста</t>
  </si>
  <si>
    <t>Капітальний ремонт доріг</t>
  </si>
  <si>
    <t>км</t>
  </si>
  <si>
    <t>шт</t>
  </si>
  <si>
    <t>шт.</t>
  </si>
  <si>
    <t>тис.грн.</t>
  </si>
  <si>
    <t>площа міських шляхів, на яких планується провести капітальний ремонт</t>
  </si>
  <si>
    <t>тис.кв.м.</t>
  </si>
  <si>
    <t>тис. грн.</t>
  </si>
  <si>
    <t>%</t>
  </si>
  <si>
    <t>кількість працівників підрозділу</t>
  </si>
  <si>
    <t>од.</t>
  </si>
  <si>
    <t>КП "СМУ"</t>
  </si>
  <si>
    <t>протяжність дорожньої системи, що обслуговується підрозділом</t>
  </si>
  <si>
    <t>км.</t>
  </si>
  <si>
    <t>кількість об'єктів дорожнього господарства (в розрізі їх видів), які планується утримувати в належному стані</t>
  </si>
  <si>
    <t>площа об'єктів дорожнього господарства (в розрізі їх видів), яку планується утримувати в належному стані</t>
  </si>
  <si>
    <t xml:space="preserve"> протяжність об'єктів дорожнього господарства (в розрізі їх видів), яку планується утримувати в належному стані</t>
  </si>
  <si>
    <t>проекти</t>
  </si>
  <si>
    <t>ЦІЛЬ Е.1: Дрогобицькі інфраструктурні послуги постійно розвиваються. Дрогобич буде надалі розвивати інфраструктуру високого рівня та відповідальності, яка ґрунтуватиметься на забезпеченні високої надійності і розумних рішеннях, що сприятиме вирішенню проблем сучасності та пошуку відповідей на виклики, що постають перед містом.</t>
  </si>
  <si>
    <t xml:space="preserve">Будівництво інженерно-транспортної інфраструктури. </t>
  </si>
  <si>
    <t>бюджетні призначення</t>
  </si>
  <si>
    <t>ПКД</t>
  </si>
  <si>
    <t>обстеження</t>
  </si>
  <si>
    <t xml:space="preserve">обстеження </t>
  </si>
  <si>
    <t>площа об'єктів дорожнього господарства з асфальтним покриттям, в т.ч.:</t>
  </si>
  <si>
    <t>м.Дрогобич</t>
  </si>
  <si>
    <t>м.Стебник</t>
  </si>
  <si>
    <t>площа об'єктів дорожнього господарства з гравійним покриттям, в т.ч. :</t>
  </si>
  <si>
    <t>села Дрогобицької МТГ</t>
  </si>
  <si>
    <t>протяжність об'єктів дорожнього господарства з асфальтним покриттям, в т.ч:</t>
  </si>
  <si>
    <t xml:space="preserve"> протяжність об'єктів дорожнього господарства  з гравійним покриттям (в розрізі їх видів), в т.ч. :</t>
  </si>
  <si>
    <t>кількість об'єктів дорожнього господарства (в розрізі їх видів), в т.ч:</t>
  </si>
  <si>
    <t>Площа автошляхів та споруд на них, які потребують капітального ремонту, в т.ч. :</t>
  </si>
  <si>
    <t>Дрогобич (за останні 6 років)</t>
  </si>
  <si>
    <t>Площа автошляхів на яких проведено капітальний ремонт в минулих роках , в т.ч.:</t>
  </si>
  <si>
    <t>Стебник ( з моменту створення МТГ)</t>
  </si>
  <si>
    <t>села Дрогобицької МТГ ( з моменту створення МТГ)</t>
  </si>
  <si>
    <t>середні видатки на 1 км дороги, в т.ч.:</t>
  </si>
  <si>
    <t>середня вартість утримання об'єктів дорожнього господарства (в розрізі їх видів), в т.ч:</t>
  </si>
  <si>
    <t>середня вартість капітального ремонту 1 кв. м міських шляхів, в т.ч:</t>
  </si>
  <si>
    <t>-</t>
  </si>
  <si>
    <t>питома вага площі міських доріг та обєктів на яких буде проведено капітальний ремонт до площі, що потребувала капітального ремонту, в т.ч:</t>
  </si>
  <si>
    <t>Андрій ПАУТИНКА</t>
  </si>
  <si>
    <t>Андрій ПАТИНКА</t>
  </si>
  <si>
    <t>факт за 2023 рік.</t>
  </si>
  <si>
    <t>факт 2023 рік.</t>
  </si>
  <si>
    <t xml:space="preserve">План на 2024 </t>
  </si>
  <si>
    <t>Факт за 2024</t>
  </si>
  <si>
    <t>План на 2025</t>
  </si>
  <si>
    <t>План на 2024</t>
  </si>
  <si>
    <t xml:space="preserve">Керівник </t>
  </si>
  <si>
    <t>05447350</t>
  </si>
  <si>
    <t>Департамент мiського господарства Дрогобицької мiської ради, КП " Служба муніципального управління"</t>
  </si>
  <si>
    <t xml:space="preserve">05447349; 43032947;        </t>
  </si>
  <si>
    <t>0620</t>
  </si>
  <si>
    <t>Утримання та розвиток автомобільних доріг та дорожньої інфраструктури Дрогобицької міської територіальної громади на  2024 рік</t>
  </si>
  <si>
    <t>Програма благоустрою Дрогобицької міської територіальної громади на  2024 рік</t>
  </si>
  <si>
    <t>Програма співфінансування ремонту об"єктів благоустрою ( 60х40) на 2024р.</t>
  </si>
  <si>
    <t>Рішення сесії №2016 від 14.12.2023р." Про бюджет Дрогобицької міської територіальної громади на 2024 рік., № 2131 від 18.01.2024р., №2245 від 07.03.2024р., №2329 від 10.04.2024р.№2362 від 25.04.2024,  №2404 від 06.06.2024р,№2495 від 23.07.2024р." №2593 від 29.08.2024р. №2623 від 11.09.2024р.№2647 від 03.10.2024р., №2686 від 31.10.2024р. №2699 від 07.11.2024р ,№2768 від 27.11.2024р., №2821 від 05.12.2024р.№2858 від 19.12.2024р. Про внесення змін до бюджету Дрогобицької міської територіальної громади на 2024р.", Довідка фінансового управління №796 від 20.11.2024р., №972  від 27.12.2024р., Лист департаменту міського господарства №1557 від 23.12.2024р. та довідка фінансового управління№968 від 23.12.2024р. Про внесення змін в бюджетні призначення  в межах затвердженого фонду по КПКВК</t>
  </si>
  <si>
    <t>Видатки з благоустрою населених пунктів-поточний дрібний ремонт дорожнього покриття вулиць</t>
  </si>
  <si>
    <t>Виготовлення паспортів автодорожніх та пішохідних мостів, доріг</t>
  </si>
  <si>
    <t>Поточний ремонт дорожньої інфраструктури на умоах співфінансування 60х40</t>
  </si>
  <si>
    <t>додаток № 1 до програми соціально-економічного та культурного розвитку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</si>
</sst>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00"/>
    <numFmt numFmtId="167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" fontId="8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wrapText="1"/>
    </xf>
    <xf numFmtId="0" fontId="10" fillId="0" borderId="2" xfId="0" applyFont="1" applyBorder="1"/>
    <xf numFmtId="0" fontId="2" fillId="0" borderId="0" xfId="0" applyFont="1"/>
    <xf numFmtId="0" fontId="11" fillId="0" borderId="0" xfId="0" applyFont="1"/>
    <xf numFmtId="0" fontId="0" fillId="0" borderId="2" xfId="0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2" xfId="0" quotePrefix="1" applyBorder="1"/>
    <xf numFmtId="4" fontId="0" fillId="0" borderId="2" xfId="0" applyNumberFormat="1" applyBorder="1"/>
    <xf numFmtId="165" fontId="0" fillId="0" borderId="2" xfId="0" applyNumberFormat="1" applyBorder="1"/>
    <xf numFmtId="0" fontId="12" fillId="0" borderId="2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5" fillId="0" borderId="2" xfId="0" applyFont="1" applyBorder="1"/>
    <xf numFmtId="0" fontId="0" fillId="0" borderId="2" xfId="0" applyBorder="1" applyAlignment="1">
      <alignment horizontal="center"/>
    </xf>
    <xf numFmtId="0" fontId="0" fillId="2" borderId="2" xfId="0" applyFill="1" applyBorder="1"/>
    <xf numFmtId="166" fontId="0" fillId="0" borderId="2" xfId="0" applyNumberFormat="1" applyBorder="1"/>
    <xf numFmtId="164" fontId="16" fillId="0" borderId="2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/>
    </xf>
    <xf numFmtId="9" fontId="0" fillId="0" borderId="2" xfId="0" applyNumberFormat="1" applyBorder="1"/>
    <xf numFmtId="0" fontId="1" fillId="0" borderId="0" xfId="0" applyFont="1"/>
    <xf numFmtId="2" fontId="6" fillId="2" borderId="2" xfId="0" applyNumberFormat="1" applyFont="1" applyFill="1" applyBorder="1"/>
    <xf numFmtId="10" fontId="0" fillId="0" borderId="2" xfId="0" applyNumberFormat="1" applyBorder="1"/>
    <xf numFmtId="167" fontId="0" fillId="0" borderId="2" xfId="0" applyNumberFormat="1" applyBorder="1"/>
    <xf numFmtId="0" fontId="2" fillId="0" borderId="0" xfId="0" applyFont="1" applyAlignment="1">
      <alignment horizontal="center" vertical="center"/>
    </xf>
    <xf numFmtId="0" fontId="18" fillId="0" borderId="0" xfId="0" applyFont="1"/>
    <xf numFmtId="0" fontId="2" fillId="0" borderId="2" xfId="0" applyFont="1" applyBorder="1"/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0" fontId="0" fillId="2" borderId="2" xfId="0" applyNumberFormat="1" applyFill="1" applyBorder="1"/>
    <xf numFmtId="0" fontId="8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1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E5" sqref="E5"/>
    </sheetView>
  </sheetViews>
  <sheetFormatPr defaultRowHeight="15" x14ac:dyDescent="0.25"/>
  <cols>
    <col min="2" max="2" width="19.85546875" customWidth="1"/>
    <col min="3" max="3" width="13.42578125" customWidth="1"/>
    <col min="4" max="4" width="20.42578125" customWidth="1"/>
    <col min="5" max="5" width="25.7109375" customWidth="1"/>
  </cols>
  <sheetData>
    <row r="1" spans="1:5" ht="42.75" customHeight="1" x14ac:dyDescent="0.25">
      <c r="D1" s="100" t="s">
        <v>128</v>
      </c>
      <c r="E1" s="100"/>
    </row>
    <row r="2" spans="1:5" ht="72" x14ac:dyDescent="0.25">
      <c r="A2" s="8" t="s">
        <v>46</v>
      </c>
      <c r="B2" s="91" t="s">
        <v>0</v>
      </c>
      <c r="C2" s="91"/>
      <c r="D2" s="91"/>
      <c r="E2" s="47" t="s">
        <v>50</v>
      </c>
    </row>
    <row r="3" spans="1:5" ht="36.6" customHeight="1" x14ac:dyDescent="0.25">
      <c r="A3" s="49">
        <v>7461</v>
      </c>
      <c r="B3" s="48" t="s">
        <v>47</v>
      </c>
      <c r="C3" s="92" t="s">
        <v>57</v>
      </c>
      <c r="D3" s="92"/>
      <c r="E3" s="50" t="s">
        <v>58</v>
      </c>
    </row>
    <row r="4" spans="1:5" ht="45.6" customHeight="1" x14ac:dyDescent="0.25">
      <c r="A4" s="49">
        <v>6030</v>
      </c>
      <c r="B4" s="48" t="s">
        <v>47</v>
      </c>
      <c r="C4" s="92" t="s">
        <v>57</v>
      </c>
      <c r="D4" s="92"/>
      <c r="E4" s="50" t="s">
        <v>117</v>
      </c>
    </row>
    <row r="5" spans="1:5" ht="49.15" customHeight="1" x14ac:dyDescent="0.25">
      <c r="A5" s="49">
        <v>7461</v>
      </c>
      <c r="B5" s="48" t="s">
        <v>48</v>
      </c>
      <c r="C5" s="92" t="s">
        <v>118</v>
      </c>
      <c r="D5" s="92"/>
      <c r="E5" s="48" t="s">
        <v>119</v>
      </c>
    </row>
    <row r="6" spans="1:5" ht="45" customHeight="1" x14ac:dyDescent="0.25">
      <c r="A6" s="49">
        <v>6030</v>
      </c>
      <c r="B6" s="48" t="s">
        <v>48</v>
      </c>
      <c r="C6" s="92" t="s">
        <v>118</v>
      </c>
      <c r="D6" s="92"/>
      <c r="E6" s="48" t="s">
        <v>119</v>
      </c>
    </row>
    <row r="7" spans="1:5" x14ac:dyDescent="0.25">
      <c r="A7" s="88" t="s">
        <v>2</v>
      </c>
      <c r="B7" s="89"/>
      <c r="C7" s="89"/>
      <c r="D7" s="90"/>
      <c r="E7" s="9" t="s">
        <v>3</v>
      </c>
    </row>
    <row r="8" spans="1:5" ht="23.45" customHeight="1" x14ac:dyDescent="0.25">
      <c r="A8" s="75" t="s">
        <v>1</v>
      </c>
      <c r="B8" s="76"/>
      <c r="C8" s="76"/>
      <c r="D8" s="77"/>
      <c r="E8" s="51">
        <v>1217461</v>
      </c>
    </row>
    <row r="9" spans="1:5" ht="34.9" customHeight="1" x14ac:dyDescent="0.25">
      <c r="A9" s="78" t="s">
        <v>4</v>
      </c>
      <c r="B9" s="79"/>
      <c r="C9" s="79"/>
      <c r="D9" s="80"/>
      <c r="E9" s="51">
        <v>7461</v>
      </c>
    </row>
    <row r="10" spans="1:5" ht="33.6" customHeight="1" x14ac:dyDescent="0.25">
      <c r="A10" s="78" t="s">
        <v>4</v>
      </c>
      <c r="B10" s="79"/>
      <c r="C10" s="79"/>
      <c r="D10" s="80"/>
      <c r="E10" s="51">
        <v>7461</v>
      </c>
    </row>
    <row r="11" spans="1:5" ht="25.5" customHeight="1" x14ac:dyDescent="0.25">
      <c r="A11" s="78" t="s">
        <v>5</v>
      </c>
      <c r="B11" s="79"/>
      <c r="C11" s="79"/>
      <c r="D11" s="80"/>
      <c r="E11" s="52" t="s">
        <v>60</v>
      </c>
    </row>
    <row r="12" spans="1:5" ht="32.450000000000003" customHeight="1" x14ac:dyDescent="0.25">
      <c r="A12" s="75" t="s">
        <v>1</v>
      </c>
      <c r="B12" s="76"/>
      <c r="C12" s="76"/>
      <c r="D12" s="77"/>
      <c r="E12" s="51">
        <v>1216030</v>
      </c>
    </row>
    <row r="13" spans="1:5" ht="34.15" customHeight="1" x14ac:dyDescent="0.25">
      <c r="A13" s="78" t="s">
        <v>4</v>
      </c>
      <c r="B13" s="79"/>
      <c r="C13" s="79"/>
      <c r="D13" s="80"/>
      <c r="E13" s="51">
        <v>6030</v>
      </c>
    </row>
    <row r="14" spans="1:5" ht="31.15" customHeight="1" x14ac:dyDescent="0.25">
      <c r="A14" s="78" t="s">
        <v>4</v>
      </c>
      <c r="B14" s="79"/>
      <c r="C14" s="79"/>
      <c r="D14" s="80"/>
      <c r="E14" s="51">
        <v>6030</v>
      </c>
    </row>
    <row r="15" spans="1:5" ht="24" customHeight="1" x14ac:dyDescent="0.25">
      <c r="A15" s="78" t="s">
        <v>5</v>
      </c>
      <c r="B15" s="79"/>
      <c r="C15" s="79"/>
      <c r="D15" s="80"/>
      <c r="E15" s="52" t="s">
        <v>120</v>
      </c>
    </row>
    <row r="16" spans="1:5" ht="38.25" customHeight="1" x14ac:dyDescent="0.25">
      <c r="A16" s="57" t="s">
        <v>6</v>
      </c>
      <c r="B16" s="57"/>
      <c r="C16" s="81" t="s">
        <v>121</v>
      </c>
      <c r="D16" s="81"/>
      <c r="E16" s="81"/>
    </row>
    <row r="17" spans="1:5" x14ac:dyDescent="0.25">
      <c r="A17" s="82" t="s">
        <v>7</v>
      </c>
      <c r="B17" s="83"/>
      <c r="C17" s="46" t="s">
        <v>14</v>
      </c>
      <c r="D17" s="46" t="s">
        <v>8</v>
      </c>
      <c r="E17" s="46" t="s">
        <v>9</v>
      </c>
    </row>
    <row r="18" spans="1:5" x14ac:dyDescent="0.25">
      <c r="A18" s="84"/>
      <c r="B18" s="85"/>
      <c r="C18" s="53"/>
      <c r="D18" s="53"/>
      <c r="E18" s="53"/>
    </row>
    <row r="19" spans="1:5" x14ac:dyDescent="0.25">
      <c r="A19" s="86"/>
      <c r="B19" s="87"/>
      <c r="C19" s="15">
        <f>D19+E19</f>
        <v>37946791.780000001</v>
      </c>
      <c r="D19" s="15">
        <v>17615618.41</v>
      </c>
      <c r="E19" s="15">
        <v>20331173.370000001</v>
      </c>
    </row>
    <row r="20" spans="1:5" ht="65.45" customHeight="1" x14ac:dyDescent="0.25">
      <c r="A20" s="73" t="s">
        <v>6</v>
      </c>
      <c r="B20" s="73"/>
      <c r="C20" s="74" t="s">
        <v>122</v>
      </c>
      <c r="D20" s="71"/>
      <c r="E20" s="72"/>
    </row>
    <row r="21" spans="1:5" ht="26.25" customHeight="1" x14ac:dyDescent="0.25">
      <c r="A21" s="69" t="s">
        <v>7</v>
      </c>
      <c r="B21" s="70"/>
      <c r="C21" s="15">
        <f>D21+E21</f>
        <v>7973685.6299999999</v>
      </c>
      <c r="D21" s="15">
        <v>7973685.6299999999</v>
      </c>
      <c r="E21" s="15"/>
    </row>
    <row r="22" spans="1:5" ht="77.45" customHeight="1" x14ac:dyDescent="0.25">
      <c r="A22" s="57" t="s">
        <v>6</v>
      </c>
      <c r="B22" s="57"/>
      <c r="C22" s="59" t="s">
        <v>123</v>
      </c>
      <c r="D22" s="71"/>
      <c r="E22" s="72"/>
    </row>
    <row r="23" spans="1:5" x14ac:dyDescent="0.25">
      <c r="A23" s="57" t="s">
        <v>7</v>
      </c>
      <c r="B23" s="57"/>
      <c r="C23" s="46" t="s">
        <v>14</v>
      </c>
      <c r="D23" s="46" t="s">
        <v>8</v>
      </c>
      <c r="E23" s="46" t="s">
        <v>9</v>
      </c>
    </row>
    <row r="24" spans="1:5" ht="19.149999999999999" customHeight="1" x14ac:dyDescent="0.25">
      <c r="A24" s="57"/>
      <c r="B24" s="57"/>
      <c r="C24" s="34">
        <f>D24+E24</f>
        <v>1556776.61</v>
      </c>
      <c r="D24" s="34">
        <v>1556776.61</v>
      </c>
      <c r="E24" s="35"/>
    </row>
    <row r="25" spans="1:5" ht="192.6" customHeight="1" x14ac:dyDescent="0.25">
      <c r="A25" s="57" t="s">
        <v>10</v>
      </c>
      <c r="B25" s="57"/>
      <c r="C25" s="58" t="s">
        <v>124</v>
      </c>
      <c r="D25" s="58"/>
      <c r="E25" s="58"/>
    </row>
    <row r="26" spans="1:5" ht="38.25" customHeight="1" x14ac:dyDescent="0.25">
      <c r="A26" s="57" t="s">
        <v>11</v>
      </c>
      <c r="B26" s="57"/>
      <c r="C26" s="62" t="s">
        <v>61</v>
      </c>
      <c r="D26" s="63"/>
      <c r="E26" s="63"/>
    </row>
    <row r="27" spans="1:5" ht="51.75" x14ac:dyDescent="0.25">
      <c r="A27" s="9" t="s">
        <v>12</v>
      </c>
      <c r="B27" s="58" t="s">
        <v>62</v>
      </c>
      <c r="C27" s="58"/>
      <c r="D27" s="58"/>
      <c r="E27" s="58"/>
    </row>
    <row r="28" spans="1:5" ht="57.75" customHeight="1" x14ac:dyDescent="0.25">
      <c r="A28" s="9" t="s">
        <v>13</v>
      </c>
      <c r="B28" s="64" t="s">
        <v>63</v>
      </c>
      <c r="C28" s="65"/>
      <c r="D28" s="65"/>
      <c r="E28" s="66"/>
    </row>
    <row r="29" spans="1:5" ht="57" customHeight="1" x14ac:dyDescent="0.25">
      <c r="A29" s="57" t="s">
        <v>49</v>
      </c>
      <c r="B29" s="57"/>
      <c r="C29" s="64" t="s">
        <v>84</v>
      </c>
      <c r="D29" s="67"/>
      <c r="E29" s="68"/>
    </row>
    <row r="30" spans="1:5" ht="79.150000000000006" customHeight="1" x14ac:dyDescent="0.25">
      <c r="A30" s="57" t="s">
        <v>26</v>
      </c>
      <c r="B30" s="57"/>
      <c r="C30" s="58" t="s">
        <v>85</v>
      </c>
      <c r="D30" s="58"/>
      <c r="E30" s="58"/>
    </row>
    <row r="31" spans="1:5" ht="51.75" customHeight="1" x14ac:dyDescent="0.25">
      <c r="A31" s="57" t="s">
        <v>15</v>
      </c>
      <c r="B31" s="57"/>
      <c r="C31" s="46" t="s">
        <v>16</v>
      </c>
      <c r="D31" s="46" t="s">
        <v>17</v>
      </c>
      <c r="E31" s="46" t="s">
        <v>18</v>
      </c>
    </row>
    <row r="32" spans="1:5" ht="91.5" customHeight="1" x14ac:dyDescent="0.25">
      <c r="A32" s="59" t="s">
        <v>64</v>
      </c>
      <c r="B32" s="60"/>
      <c r="C32" s="33">
        <v>16907000</v>
      </c>
      <c r="D32" s="54"/>
      <c r="E32" s="15">
        <f>C32+D32</f>
        <v>16907000</v>
      </c>
    </row>
    <row r="33" spans="1:5" ht="36" customHeight="1" x14ac:dyDescent="0.25">
      <c r="A33" s="59" t="s">
        <v>125</v>
      </c>
      <c r="B33" s="60"/>
      <c r="C33" s="33">
        <v>7973685.6299999999</v>
      </c>
      <c r="D33" s="54"/>
      <c r="E33" s="15">
        <f t="shared" ref="E33:E38" si="0">C33+D33</f>
        <v>7973685.6299999999</v>
      </c>
    </row>
    <row r="34" spans="1:5" ht="51" customHeight="1" x14ac:dyDescent="0.25">
      <c r="A34" s="59" t="s">
        <v>65</v>
      </c>
      <c r="B34" s="60"/>
      <c r="C34" s="33">
        <v>708618.41</v>
      </c>
      <c r="D34" s="54"/>
      <c r="E34" s="15">
        <f t="shared" si="0"/>
        <v>708618.41</v>
      </c>
    </row>
    <row r="35" spans="1:5" ht="38.25" customHeight="1" x14ac:dyDescent="0.25">
      <c r="A35" s="59" t="s">
        <v>126</v>
      </c>
      <c r="B35" s="60"/>
      <c r="C35" s="33"/>
      <c r="D35" s="54"/>
      <c r="E35" s="15">
        <f t="shared" si="0"/>
        <v>0</v>
      </c>
    </row>
    <row r="36" spans="1:5" ht="30.75" customHeight="1" x14ac:dyDescent="0.25">
      <c r="A36" s="59" t="s">
        <v>66</v>
      </c>
      <c r="B36" s="60"/>
      <c r="C36" s="54"/>
      <c r="D36" s="33">
        <v>20331173.370000001</v>
      </c>
      <c r="E36" s="15">
        <f t="shared" si="0"/>
        <v>20331173.370000001</v>
      </c>
    </row>
    <row r="37" spans="1:5" ht="45.75" customHeight="1" x14ac:dyDescent="0.25">
      <c r="A37" s="59" t="s">
        <v>127</v>
      </c>
      <c r="B37" s="60"/>
      <c r="C37" s="54">
        <v>1556776.61</v>
      </c>
      <c r="D37" s="33"/>
      <c r="E37" s="15">
        <f t="shared" si="0"/>
        <v>1556776.61</v>
      </c>
    </row>
    <row r="38" spans="1:5" x14ac:dyDescent="0.25">
      <c r="A38" s="61" t="s">
        <v>59</v>
      </c>
      <c r="B38" s="61"/>
      <c r="C38" s="16">
        <f>SUM(C32:C37)</f>
        <v>27146080.649999999</v>
      </c>
      <c r="D38" s="16">
        <f>SUM(D32:D37)</f>
        <v>20331173.370000001</v>
      </c>
      <c r="E38" s="15">
        <f t="shared" si="0"/>
        <v>47477254.019999996</v>
      </c>
    </row>
    <row r="39" spans="1:5" x14ac:dyDescent="0.25">
      <c r="A39" s="57" t="s">
        <v>20</v>
      </c>
      <c r="B39" s="57"/>
      <c r="C39" s="57"/>
      <c r="D39" s="57"/>
      <c r="E39" s="57"/>
    </row>
    <row r="40" spans="1:5" ht="89.25" x14ac:dyDescent="0.25">
      <c r="A40" s="46" t="s">
        <v>21</v>
      </c>
      <c r="B40" s="46" t="s">
        <v>19</v>
      </c>
      <c r="C40" s="46" t="s">
        <v>16</v>
      </c>
      <c r="D40" s="46" t="s">
        <v>17</v>
      </c>
      <c r="E40" s="46" t="s">
        <v>18</v>
      </c>
    </row>
    <row r="41" spans="1:5" x14ac:dyDescent="0.25">
      <c r="A41" s="46"/>
      <c r="B41" s="46"/>
      <c r="C41" s="46"/>
      <c r="D41" s="46"/>
      <c r="E41" s="46"/>
    </row>
    <row r="42" spans="1:5" x14ac:dyDescent="0.25">
      <c r="A42" s="46"/>
      <c r="B42" s="46"/>
      <c r="C42" s="46"/>
      <c r="D42" s="46"/>
      <c r="E42" s="46"/>
    </row>
    <row r="45" spans="1:5" x14ac:dyDescent="0.25">
      <c r="A45" s="4"/>
      <c r="B45" s="6" t="s">
        <v>38</v>
      </c>
      <c r="C45" s="5"/>
      <c r="D45" s="6" t="s">
        <v>108</v>
      </c>
      <c r="E45" s="4"/>
    </row>
    <row r="46" spans="1:5" x14ac:dyDescent="0.25">
      <c r="A46" s="7"/>
      <c r="B46" s="5"/>
      <c r="C46" s="5"/>
      <c r="D46" s="5"/>
      <c r="E46" s="37"/>
    </row>
    <row r="47" spans="1:5" x14ac:dyDescent="0.25">
      <c r="A47" s="4"/>
      <c r="B47" s="5"/>
      <c r="C47" s="5"/>
      <c r="D47" s="5"/>
      <c r="E47" s="4"/>
    </row>
    <row r="48" spans="1:5" x14ac:dyDescent="0.25">
      <c r="A48" s="4"/>
      <c r="B48" s="5"/>
      <c r="C48" s="5"/>
      <c r="D48" s="5"/>
      <c r="E48" s="4"/>
    </row>
    <row r="49" spans="1:5" x14ac:dyDescent="0.25">
      <c r="A49" s="56" t="s">
        <v>51</v>
      </c>
      <c r="B49" s="56"/>
      <c r="C49" s="56"/>
      <c r="D49" s="56"/>
      <c r="E49" s="56"/>
    </row>
    <row r="50" spans="1:5" x14ac:dyDescent="0.25">
      <c r="A50" s="56"/>
      <c r="B50" s="56"/>
      <c r="C50" s="56"/>
      <c r="D50" s="56"/>
      <c r="E50" s="56"/>
    </row>
    <row r="51" spans="1:5" x14ac:dyDescent="0.25">
      <c r="A51" s="56"/>
      <c r="B51" s="56"/>
      <c r="C51" s="56"/>
      <c r="D51" s="56"/>
      <c r="E51" s="56"/>
    </row>
    <row r="52" spans="1:5" x14ac:dyDescent="0.25">
      <c r="A52" s="56"/>
      <c r="B52" s="56"/>
      <c r="C52" s="56"/>
      <c r="D52" s="56"/>
      <c r="E52" s="56"/>
    </row>
    <row r="53" spans="1:5" x14ac:dyDescent="0.25">
      <c r="A53" s="56"/>
      <c r="B53" s="56"/>
      <c r="C53" s="56"/>
      <c r="D53" s="56"/>
      <c r="E53" s="56"/>
    </row>
    <row r="54" spans="1:5" x14ac:dyDescent="0.25">
      <c r="A54" s="56"/>
      <c r="B54" s="56"/>
      <c r="C54" s="56"/>
      <c r="D54" s="56"/>
      <c r="E54" s="56"/>
    </row>
    <row r="55" spans="1:5" x14ac:dyDescent="0.25">
      <c r="A55" s="56"/>
      <c r="B55" s="56"/>
      <c r="C55" s="56"/>
      <c r="D55" s="56"/>
      <c r="E55" s="56"/>
    </row>
    <row r="56" spans="1:5" x14ac:dyDescent="0.25">
      <c r="A56" s="56"/>
      <c r="B56" s="56"/>
      <c r="C56" s="56"/>
      <c r="D56" s="56"/>
      <c r="E56" s="56"/>
    </row>
  </sheetData>
  <mergeCells count="44">
    <mergeCell ref="D1:E1"/>
    <mergeCell ref="A7:D7"/>
    <mergeCell ref="B2:D2"/>
    <mergeCell ref="C3:D3"/>
    <mergeCell ref="C4:D4"/>
    <mergeCell ref="C5:D5"/>
    <mergeCell ref="C6:D6"/>
    <mergeCell ref="A20:B20"/>
    <mergeCell ref="C20:E20"/>
    <mergeCell ref="A8:D8"/>
    <mergeCell ref="A9:D9"/>
    <mergeCell ref="A10:D10"/>
    <mergeCell ref="A11:D11"/>
    <mergeCell ref="A12:D12"/>
    <mergeCell ref="A13:D13"/>
    <mergeCell ref="A14:D14"/>
    <mergeCell ref="A15:D15"/>
    <mergeCell ref="A16:B16"/>
    <mergeCell ref="C16:E16"/>
    <mergeCell ref="A17:B19"/>
    <mergeCell ref="A21:B21"/>
    <mergeCell ref="A22:B22"/>
    <mergeCell ref="C22:E22"/>
    <mergeCell ref="A23:B24"/>
    <mergeCell ref="A25:B25"/>
    <mergeCell ref="C25:E25"/>
    <mergeCell ref="A26:B26"/>
    <mergeCell ref="C26:E26"/>
    <mergeCell ref="B27:E27"/>
    <mergeCell ref="B28:E28"/>
    <mergeCell ref="A29:B29"/>
    <mergeCell ref="C29:E29"/>
    <mergeCell ref="A49:E56"/>
    <mergeCell ref="A30:B30"/>
    <mergeCell ref="C30:E30"/>
    <mergeCell ref="A31:B31"/>
    <mergeCell ref="A32:B32"/>
    <mergeCell ref="A33:B33"/>
    <mergeCell ref="A34:B34"/>
    <mergeCell ref="A35:B35"/>
    <mergeCell ref="A36:B36"/>
    <mergeCell ref="A37:B37"/>
    <mergeCell ref="A38:B38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view="pageBreakPreview" topLeftCell="A7" zoomScaleSheetLayoutView="100" workbookViewId="0">
      <selection activeCell="M7" sqref="M7:N34"/>
    </sheetView>
  </sheetViews>
  <sheetFormatPr defaultRowHeight="15" x14ac:dyDescent="0.25"/>
  <cols>
    <col min="1" max="1" width="7.28515625" customWidth="1"/>
    <col min="2" max="2" width="33" customWidth="1"/>
    <col min="3" max="3" width="7.85546875" customWidth="1"/>
    <col min="4" max="4" width="9.140625" customWidth="1"/>
    <col min="5" max="5" width="12.7109375" customWidth="1"/>
    <col min="6" max="6" width="6.85546875" customWidth="1"/>
    <col min="7" max="7" width="12.28515625" customWidth="1"/>
    <col min="8" max="9" width="7.140625" customWidth="1"/>
    <col min="10" max="10" width="9.42578125" customWidth="1"/>
    <col min="11" max="11" width="10.85546875" customWidth="1"/>
    <col min="12" max="12" width="10.7109375" customWidth="1"/>
  </cols>
  <sheetData>
    <row r="1" spans="1:14" ht="18.75" x14ac:dyDescent="0.3">
      <c r="A1" s="2" t="s">
        <v>44</v>
      </c>
    </row>
    <row r="2" spans="1:14" ht="38.25" customHeight="1" x14ac:dyDescent="0.25">
      <c r="A2" s="8" t="s">
        <v>39</v>
      </c>
      <c r="B2" s="95" t="e">
        <f>#REF!</f>
        <v>#REF!</v>
      </c>
      <c r="C2" s="95"/>
      <c r="D2" s="95" t="e">
        <f>#REF!</f>
        <v>#REF!</v>
      </c>
      <c r="E2" s="95"/>
      <c r="F2" s="8" t="s">
        <v>0</v>
      </c>
      <c r="G2" s="95" t="e">
        <f>#REF!</f>
        <v>#REF!</v>
      </c>
      <c r="H2" s="95"/>
      <c r="I2" s="95"/>
      <c r="J2" s="8" t="s">
        <v>40</v>
      </c>
      <c r="K2" s="10" t="e">
        <f>#REF!</f>
        <v>#REF!</v>
      </c>
      <c r="N2" s="44"/>
    </row>
    <row r="3" spans="1:14" ht="25.9" customHeight="1" x14ac:dyDescent="0.25">
      <c r="A3" s="96" t="s">
        <v>27</v>
      </c>
      <c r="B3" s="97" t="s">
        <v>22</v>
      </c>
      <c r="C3" s="98" t="s">
        <v>24</v>
      </c>
      <c r="D3" s="98" t="s">
        <v>36</v>
      </c>
      <c r="E3" s="98" t="s">
        <v>25</v>
      </c>
      <c r="F3" s="11" t="s">
        <v>28</v>
      </c>
      <c r="G3" s="11" t="s">
        <v>29</v>
      </c>
      <c r="H3" s="96" t="s">
        <v>32</v>
      </c>
      <c r="I3" s="96"/>
      <c r="J3" s="96"/>
      <c r="K3" s="96"/>
      <c r="L3" s="93" t="s">
        <v>112</v>
      </c>
      <c r="M3" s="93" t="s">
        <v>113</v>
      </c>
      <c r="N3" s="93" t="s">
        <v>114</v>
      </c>
    </row>
    <row r="4" spans="1:14" ht="25.5" customHeight="1" x14ac:dyDescent="0.25">
      <c r="A4" s="96"/>
      <c r="B4" s="97"/>
      <c r="C4" s="98"/>
      <c r="D4" s="98"/>
      <c r="E4" s="98"/>
      <c r="F4" s="11" t="s">
        <v>30</v>
      </c>
      <c r="G4" s="11" t="s">
        <v>30</v>
      </c>
      <c r="H4" s="11" t="s">
        <v>31</v>
      </c>
      <c r="I4" s="11" t="s">
        <v>33</v>
      </c>
      <c r="J4" s="11" t="s">
        <v>34</v>
      </c>
      <c r="K4" s="11" t="s">
        <v>110</v>
      </c>
      <c r="L4" s="93"/>
      <c r="M4" s="93"/>
      <c r="N4" s="93"/>
    </row>
    <row r="5" spans="1:14" x14ac:dyDescent="0.25">
      <c r="A5" s="12">
        <v>1</v>
      </c>
      <c r="B5" s="12">
        <v>2</v>
      </c>
      <c r="C5" s="12">
        <v>3</v>
      </c>
      <c r="D5" s="13">
        <v>4</v>
      </c>
      <c r="E5" s="13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4">
        <v>12</v>
      </c>
      <c r="M5" s="14"/>
      <c r="N5" s="14"/>
    </row>
    <row r="6" spans="1:14" ht="15.75" x14ac:dyDescent="0.25">
      <c r="A6" s="14">
        <v>1</v>
      </c>
      <c r="B6" s="21" t="s">
        <v>75</v>
      </c>
      <c r="C6" s="14" t="s">
        <v>76</v>
      </c>
      <c r="D6" s="14">
        <v>90</v>
      </c>
      <c r="E6" s="14" t="s">
        <v>77</v>
      </c>
      <c r="F6" s="14">
        <v>90</v>
      </c>
      <c r="G6" s="14">
        <v>90</v>
      </c>
      <c r="H6" s="14">
        <v>90</v>
      </c>
      <c r="I6" s="14">
        <v>90</v>
      </c>
      <c r="J6" s="14">
        <v>90</v>
      </c>
      <c r="K6" s="14">
        <v>90</v>
      </c>
      <c r="L6" s="14">
        <v>90</v>
      </c>
      <c r="M6" s="14">
        <v>90</v>
      </c>
      <c r="N6" s="14">
        <v>90</v>
      </c>
    </row>
    <row r="7" spans="1:14" s="18" customFormat="1" ht="47.25" x14ac:dyDescent="0.25">
      <c r="A7" s="14">
        <v>2</v>
      </c>
      <c r="B7" s="26" t="s">
        <v>90</v>
      </c>
      <c r="C7" s="14" t="s">
        <v>72</v>
      </c>
      <c r="D7" s="14">
        <v>985</v>
      </c>
      <c r="E7" s="14" t="s">
        <v>56</v>
      </c>
      <c r="F7" s="14">
        <v>985</v>
      </c>
      <c r="G7" s="14">
        <v>985</v>
      </c>
      <c r="H7" s="14">
        <v>985</v>
      </c>
      <c r="I7" s="14">
        <v>985</v>
      </c>
      <c r="J7" s="14">
        <v>985</v>
      </c>
      <c r="K7" s="14">
        <v>985</v>
      </c>
      <c r="L7" s="43">
        <v>985</v>
      </c>
      <c r="M7" s="43">
        <f>M8+M9+M10</f>
        <v>984</v>
      </c>
      <c r="N7" s="43">
        <f>N8+N9+N10</f>
        <v>984</v>
      </c>
    </row>
    <row r="8" spans="1:14" s="18" customFormat="1" ht="15.75" x14ac:dyDescent="0.25">
      <c r="A8" s="14"/>
      <c r="B8" s="27" t="s">
        <v>91</v>
      </c>
      <c r="C8" s="14"/>
      <c r="D8" s="14">
        <v>724</v>
      </c>
      <c r="E8" s="14"/>
      <c r="F8" s="14">
        <v>724</v>
      </c>
      <c r="G8" s="14">
        <v>724</v>
      </c>
      <c r="H8" s="14">
        <v>724</v>
      </c>
      <c r="I8" s="14">
        <v>724</v>
      </c>
      <c r="J8" s="14">
        <v>724</v>
      </c>
      <c r="K8" s="14">
        <v>724</v>
      </c>
      <c r="L8" s="43">
        <v>724</v>
      </c>
      <c r="M8" s="43">
        <v>724</v>
      </c>
      <c r="N8" s="43">
        <v>724</v>
      </c>
    </row>
    <row r="9" spans="1:14" s="18" customFormat="1" ht="15.75" x14ac:dyDescent="0.25">
      <c r="A9" s="14"/>
      <c r="B9" s="27" t="s">
        <v>92</v>
      </c>
      <c r="C9" s="14"/>
      <c r="D9" s="14">
        <v>173</v>
      </c>
      <c r="E9" s="14"/>
      <c r="F9" s="14">
        <v>173</v>
      </c>
      <c r="G9" s="14">
        <v>173</v>
      </c>
      <c r="H9" s="14">
        <v>173</v>
      </c>
      <c r="I9" s="14">
        <v>173</v>
      </c>
      <c r="J9" s="14">
        <v>173</v>
      </c>
      <c r="K9" s="14">
        <v>173</v>
      </c>
      <c r="L9" s="43">
        <v>173</v>
      </c>
      <c r="M9" s="43">
        <v>173</v>
      </c>
      <c r="N9" s="43">
        <v>173</v>
      </c>
    </row>
    <row r="10" spans="1:14" s="18" customFormat="1" ht="15.75" x14ac:dyDescent="0.25">
      <c r="A10" s="14"/>
      <c r="B10" s="27" t="s">
        <v>94</v>
      </c>
      <c r="C10" s="14"/>
      <c r="D10" s="14">
        <v>87</v>
      </c>
      <c r="E10" s="14"/>
      <c r="F10" s="14">
        <v>87</v>
      </c>
      <c r="G10" s="14">
        <v>87</v>
      </c>
      <c r="H10" s="14">
        <v>87</v>
      </c>
      <c r="I10" s="14">
        <v>87</v>
      </c>
      <c r="J10" s="14">
        <v>87</v>
      </c>
      <c r="K10" s="14">
        <v>87</v>
      </c>
      <c r="L10" s="43">
        <v>87</v>
      </c>
      <c r="M10" s="43">
        <v>87</v>
      </c>
      <c r="N10" s="43">
        <v>87</v>
      </c>
    </row>
    <row r="11" spans="1:14" ht="47.25" x14ac:dyDescent="0.25">
      <c r="A11" s="14">
        <v>3</v>
      </c>
      <c r="B11" s="26" t="s">
        <v>93</v>
      </c>
      <c r="C11" s="14" t="s">
        <v>72</v>
      </c>
      <c r="D11" s="14">
        <v>1137</v>
      </c>
      <c r="E11" s="14" t="s">
        <v>56</v>
      </c>
      <c r="F11" s="14">
        <v>1137</v>
      </c>
      <c r="G11" s="14">
        <v>1137</v>
      </c>
      <c r="H11" s="14">
        <v>1137</v>
      </c>
      <c r="I11" s="14">
        <v>1137</v>
      </c>
      <c r="J11" s="14">
        <v>1137</v>
      </c>
      <c r="K11" s="14">
        <v>1137</v>
      </c>
      <c r="L11" s="14">
        <v>1137</v>
      </c>
      <c r="M11" s="14">
        <f>M12+M13+M14</f>
        <v>1137</v>
      </c>
      <c r="N11" s="14">
        <f>N12+N13+N14</f>
        <v>1137</v>
      </c>
    </row>
    <row r="12" spans="1:14" ht="15.75" x14ac:dyDescent="0.25">
      <c r="A12" s="14"/>
      <c r="B12" s="27" t="s">
        <v>91</v>
      </c>
      <c r="C12" s="14"/>
      <c r="D12" s="14">
        <v>121</v>
      </c>
      <c r="E12" s="14"/>
      <c r="F12" s="14">
        <v>121</v>
      </c>
      <c r="G12" s="14">
        <v>121</v>
      </c>
      <c r="H12" s="14">
        <v>121</v>
      </c>
      <c r="I12" s="14">
        <v>121</v>
      </c>
      <c r="J12" s="14">
        <v>121</v>
      </c>
      <c r="K12" s="14">
        <v>121</v>
      </c>
      <c r="L12" s="14">
        <v>121</v>
      </c>
      <c r="M12" s="14">
        <v>121</v>
      </c>
      <c r="N12" s="14">
        <v>121</v>
      </c>
    </row>
    <row r="13" spans="1:14" ht="15.75" x14ac:dyDescent="0.25">
      <c r="A13" s="14"/>
      <c r="B13" s="27" t="s">
        <v>92</v>
      </c>
      <c r="C13" s="14"/>
      <c r="D13" s="14">
        <v>66</v>
      </c>
      <c r="E13" s="14"/>
      <c r="F13" s="14">
        <v>66</v>
      </c>
      <c r="G13" s="14">
        <v>66</v>
      </c>
      <c r="H13" s="14">
        <v>66</v>
      </c>
      <c r="I13" s="14">
        <v>66</v>
      </c>
      <c r="J13" s="14">
        <v>66</v>
      </c>
      <c r="K13" s="14">
        <v>66</v>
      </c>
      <c r="L13" s="14">
        <v>66</v>
      </c>
      <c r="M13" s="14">
        <v>66</v>
      </c>
      <c r="N13" s="14">
        <v>66</v>
      </c>
    </row>
    <row r="14" spans="1:14" ht="15.75" x14ac:dyDescent="0.25">
      <c r="A14" s="14"/>
      <c r="B14" s="27" t="s">
        <v>94</v>
      </c>
      <c r="C14" s="14"/>
      <c r="D14" s="14">
        <v>950</v>
      </c>
      <c r="E14" s="14"/>
      <c r="F14" s="14">
        <v>950</v>
      </c>
      <c r="G14" s="14">
        <v>950</v>
      </c>
      <c r="H14" s="14">
        <v>950</v>
      </c>
      <c r="I14" s="14">
        <v>950</v>
      </c>
      <c r="J14" s="14">
        <v>950</v>
      </c>
      <c r="K14" s="14">
        <v>950</v>
      </c>
      <c r="L14" s="14">
        <v>950</v>
      </c>
      <c r="M14" s="14">
        <v>950</v>
      </c>
      <c r="N14" s="14">
        <v>950</v>
      </c>
    </row>
    <row r="15" spans="1:14" s="18" customFormat="1" ht="47.25" x14ac:dyDescent="0.25">
      <c r="A15" s="14">
        <v>4</v>
      </c>
      <c r="B15" s="26" t="s">
        <v>95</v>
      </c>
      <c r="C15" s="14" t="s">
        <v>67</v>
      </c>
      <c r="D15" s="14">
        <v>140</v>
      </c>
      <c r="E15" s="14" t="s">
        <v>56</v>
      </c>
      <c r="F15" s="14">
        <v>140</v>
      </c>
      <c r="G15" s="14">
        <v>140</v>
      </c>
      <c r="H15" s="14">
        <v>140</v>
      </c>
      <c r="I15" s="14">
        <v>140</v>
      </c>
      <c r="J15" s="14">
        <v>140</v>
      </c>
      <c r="K15" s="14">
        <v>140</v>
      </c>
      <c r="L15" s="43">
        <v>140</v>
      </c>
      <c r="M15" s="43">
        <f>M16+M17+M18</f>
        <v>140</v>
      </c>
      <c r="N15" s="43">
        <f>N16+N17+N18</f>
        <v>140</v>
      </c>
    </row>
    <row r="16" spans="1:14" s="18" customFormat="1" ht="15.75" x14ac:dyDescent="0.25">
      <c r="A16" s="14"/>
      <c r="B16" s="27" t="s">
        <v>91</v>
      </c>
      <c r="C16" s="14"/>
      <c r="D16" s="14">
        <v>87</v>
      </c>
      <c r="E16" s="14"/>
      <c r="F16" s="14">
        <v>87</v>
      </c>
      <c r="G16" s="14">
        <v>87</v>
      </c>
      <c r="H16" s="14">
        <v>87</v>
      </c>
      <c r="I16" s="14">
        <v>87</v>
      </c>
      <c r="J16" s="14">
        <v>87</v>
      </c>
      <c r="K16" s="14">
        <v>87</v>
      </c>
      <c r="L16" s="43">
        <v>87</v>
      </c>
      <c r="M16" s="43">
        <v>87</v>
      </c>
      <c r="N16" s="43">
        <v>87</v>
      </c>
    </row>
    <row r="17" spans="1:14" s="18" customFormat="1" ht="15.75" x14ac:dyDescent="0.25">
      <c r="A17" s="14"/>
      <c r="B17" s="27" t="s">
        <v>92</v>
      </c>
      <c r="C17" s="14"/>
      <c r="D17" s="14">
        <v>34</v>
      </c>
      <c r="E17" s="14"/>
      <c r="F17" s="14">
        <v>34</v>
      </c>
      <c r="G17" s="14">
        <v>34</v>
      </c>
      <c r="H17" s="14">
        <v>34</v>
      </c>
      <c r="I17" s="14">
        <v>34</v>
      </c>
      <c r="J17" s="14">
        <v>34</v>
      </c>
      <c r="K17" s="14">
        <v>34</v>
      </c>
      <c r="L17" s="43">
        <v>34</v>
      </c>
      <c r="M17" s="43">
        <v>34</v>
      </c>
      <c r="N17" s="43">
        <v>34</v>
      </c>
    </row>
    <row r="18" spans="1:14" s="18" customFormat="1" ht="15.75" x14ac:dyDescent="0.25">
      <c r="A18" s="14"/>
      <c r="B18" s="27" t="s">
        <v>94</v>
      </c>
      <c r="C18" s="14"/>
      <c r="D18" s="14">
        <v>19</v>
      </c>
      <c r="E18" s="14"/>
      <c r="F18" s="14">
        <v>19</v>
      </c>
      <c r="G18" s="14">
        <v>19</v>
      </c>
      <c r="H18" s="14">
        <v>19</v>
      </c>
      <c r="I18" s="14">
        <v>19</v>
      </c>
      <c r="J18" s="14">
        <v>19</v>
      </c>
      <c r="K18" s="14">
        <v>19</v>
      </c>
      <c r="L18" s="43">
        <v>19</v>
      </c>
      <c r="M18" s="43">
        <v>19</v>
      </c>
      <c r="N18" s="43">
        <v>19</v>
      </c>
    </row>
    <row r="19" spans="1:14" ht="63" x14ac:dyDescent="0.25">
      <c r="A19" s="14">
        <v>5</v>
      </c>
      <c r="B19" s="26" t="s">
        <v>96</v>
      </c>
      <c r="C19" s="14" t="s">
        <v>67</v>
      </c>
      <c r="D19" s="14">
        <v>225</v>
      </c>
      <c r="E19" s="14" t="s">
        <v>56</v>
      </c>
      <c r="F19" s="14">
        <v>225</v>
      </c>
      <c r="G19" s="14">
        <v>225</v>
      </c>
      <c r="H19" s="14">
        <v>225</v>
      </c>
      <c r="I19" s="14">
        <v>225</v>
      </c>
      <c r="J19" s="14">
        <v>225</v>
      </c>
      <c r="K19" s="14">
        <v>225</v>
      </c>
      <c r="L19" s="14">
        <v>225</v>
      </c>
      <c r="M19" s="14">
        <f>M20+M20+M22</f>
        <v>228</v>
      </c>
      <c r="N19" s="14">
        <f>N20+N20+N22</f>
        <v>228</v>
      </c>
    </row>
    <row r="20" spans="1:14" ht="15.75" x14ac:dyDescent="0.25">
      <c r="A20" s="14"/>
      <c r="B20" s="27" t="s">
        <v>91</v>
      </c>
      <c r="C20" s="14"/>
      <c r="D20" s="14">
        <v>23</v>
      </c>
      <c r="E20" s="14"/>
      <c r="F20" s="14">
        <v>23</v>
      </c>
      <c r="G20" s="14">
        <v>23</v>
      </c>
      <c r="H20" s="14">
        <v>23</v>
      </c>
      <c r="I20" s="14">
        <v>23</v>
      </c>
      <c r="J20" s="14">
        <v>23</v>
      </c>
      <c r="K20" s="14">
        <v>23</v>
      </c>
      <c r="L20" s="14">
        <v>23</v>
      </c>
      <c r="M20" s="14">
        <f t="shared" ref="M20:N22" si="0">L20</f>
        <v>23</v>
      </c>
      <c r="N20" s="14">
        <f t="shared" si="0"/>
        <v>23</v>
      </c>
    </row>
    <row r="21" spans="1:14" ht="15.75" x14ac:dyDescent="0.25">
      <c r="A21" s="14"/>
      <c r="B21" s="27" t="s">
        <v>92</v>
      </c>
      <c r="C21" s="14"/>
      <c r="D21" s="14">
        <v>20</v>
      </c>
      <c r="E21" s="14"/>
      <c r="F21" s="14">
        <v>20</v>
      </c>
      <c r="G21" s="14">
        <v>20</v>
      </c>
      <c r="H21" s="14">
        <v>20</v>
      </c>
      <c r="I21" s="14">
        <v>20</v>
      </c>
      <c r="J21" s="14">
        <v>20</v>
      </c>
      <c r="K21" s="14">
        <v>20</v>
      </c>
      <c r="L21" s="14">
        <v>20</v>
      </c>
      <c r="M21" s="14">
        <f t="shared" si="0"/>
        <v>20</v>
      </c>
      <c r="N21" s="14">
        <f t="shared" si="0"/>
        <v>20</v>
      </c>
    </row>
    <row r="22" spans="1:14" ht="15.75" x14ac:dyDescent="0.25">
      <c r="A22" s="14"/>
      <c r="B22" s="27" t="s">
        <v>94</v>
      </c>
      <c r="C22" s="14"/>
      <c r="D22" s="14">
        <v>182</v>
      </c>
      <c r="E22" s="14"/>
      <c r="F22" s="14">
        <v>182</v>
      </c>
      <c r="G22" s="14">
        <v>182</v>
      </c>
      <c r="H22" s="14">
        <v>182</v>
      </c>
      <c r="I22" s="14">
        <v>182</v>
      </c>
      <c r="J22" s="14">
        <v>182</v>
      </c>
      <c r="K22" s="14">
        <v>182</v>
      </c>
      <c r="L22" s="14">
        <v>182</v>
      </c>
      <c r="M22" s="14">
        <f t="shared" si="0"/>
        <v>182</v>
      </c>
      <c r="N22" s="14">
        <f t="shared" si="0"/>
        <v>182</v>
      </c>
    </row>
    <row r="23" spans="1:14" ht="47.25" x14ac:dyDescent="0.25">
      <c r="A23" s="14">
        <v>6</v>
      </c>
      <c r="B23" s="26" t="s">
        <v>97</v>
      </c>
      <c r="C23" s="14" t="s">
        <v>68</v>
      </c>
      <c r="D23" s="14">
        <v>604</v>
      </c>
      <c r="E23" s="14" t="s">
        <v>56</v>
      </c>
      <c r="F23" s="14">
        <v>604</v>
      </c>
      <c r="G23" s="14">
        <v>604</v>
      </c>
      <c r="H23" s="14">
        <v>604</v>
      </c>
      <c r="I23" s="14">
        <v>604</v>
      </c>
      <c r="J23" s="14">
        <v>604</v>
      </c>
      <c r="K23" s="14">
        <v>604</v>
      </c>
      <c r="L23" s="14">
        <v>604</v>
      </c>
      <c r="M23" s="14">
        <f>M24+M25+M26</f>
        <v>604</v>
      </c>
      <c r="N23" s="14">
        <f>N24+N25+N26</f>
        <v>604</v>
      </c>
    </row>
    <row r="24" spans="1:14" ht="15.75" x14ac:dyDescent="0.25">
      <c r="A24" s="14"/>
      <c r="B24" s="27" t="s">
        <v>91</v>
      </c>
      <c r="C24" s="14"/>
      <c r="D24" s="14">
        <v>198</v>
      </c>
      <c r="E24" s="14"/>
      <c r="F24" s="14">
        <v>198</v>
      </c>
      <c r="G24" s="14">
        <v>198</v>
      </c>
      <c r="H24" s="14">
        <v>198</v>
      </c>
      <c r="I24" s="14">
        <v>198</v>
      </c>
      <c r="J24" s="14">
        <v>198</v>
      </c>
      <c r="K24" s="14">
        <v>198</v>
      </c>
      <c r="L24" s="14">
        <v>198</v>
      </c>
      <c r="M24" s="14">
        <v>198</v>
      </c>
      <c r="N24" s="14">
        <v>198</v>
      </c>
    </row>
    <row r="25" spans="1:14" ht="15.75" x14ac:dyDescent="0.25">
      <c r="A25" s="14"/>
      <c r="B25" s="27" t="s">
        <v>92</v>
      </c>
      <c r="C25" s="14"/>
      <c r="D25" s="14">
        <v>104</v>
      </c>
      <c r="E25" s="14"/>
      <c r="F25" s="14">
        <v>104</v>
      </c>
      <c r="G25" s="14">
        <v>104</v>
      </c>
      <c r="H25" s="14">
        <v>104</v>
      </c>
      <c r="I25" s="14">
        <v>104</v>
      </c>
      <c r="J25" s="14">
        <v>104</v>
      </c>
      <c r="K25" s="14">
        <v>104</v>
      </c>
      <c r="L25" s="14">
        <v>104</v>
      </c>
      <c r="M25" s="14">
        <f>L25</f>
        <v>104</v>
      </c>
      <c r="N25" s="14">
        <v>104</v>
      </c>
    </row>
    <row r="26" spans="1:14" ht="15.75" x14ac:dyDescent="0.25">
      <c r="A26" s="14"/>
      <c r="B26" s="27" t="s">
        <v>94</v>
      </c>
      <c r="C26" s="14"/>
      <c r="D26" s="14">
        <v>302</v>
      </c>
      <c r="E26" s="14"/>
      <c r="F26" s="14">
        <v>302</v>
      </c>
      <c r="G26" s="14">
        <v>302</v>
      </c>
      <c r="H26" s="14">
        <v>302</v>
      </c>
      <c r="I26" s="14">
        <v>302</v>
      </c>
      <c r="J26" s="14">
        <v>302</v>
      </c>
      <c r="K26" s="14">
        <v>302</v>
      </c>
      <c r="L26" s="14">
        <v>302</v>
      </c>
      <c r="M26" s="14">
        <f>L26</f>
        <v>302</v>
      </c>
      <c r="N26" s="14">
        <v>302</v>
      </c>
    </row>
    <row r="27" spans="1:14" ht="47.25" x14ac:dyDescent="0.25">
      <c r="A27" s="14">
        <v>7</v>
      </c>
      <c r="B27" s="26" t="s">
        <v>98</v>
      </c>
      <c r="C27" s="14" t="s">
        <v>72</v>
      </c>
      <c r="D27" s="14">
        <v>580</v>
      </c>
      <c r="E27" s="14" t="s">
        <v>88</v>
      </c>
      <c r="F27" s="14">
        <v>580</v>
      </c>
      <c r="G27" s="14">
        <v>580</v>
      </c>
      <c r="H27" s="14">
        <v>580</v>
      </c>
      <c r="I27" s="14">
        <v>580</v>
      </c>
      <c r="J27" s="14">
        <v>580</v>
      </c>
      <c r="K27" s="14">
        <v>560</v>
      </c>
      <c r="L27" s="14">
        <v>482</v>
      </c>
      <c r="M27" s="14">
        <f>M28+M29+M30</f>
        <v>461</v>
      </c>
      <c r="N27" s="14">
        <f>N28+N29+N30</f>
        <v>461</v>
      </c>
    </row>
    <row r="28" spans="1:14" ht="15.75" x14ac:dyDescent="0.25">
      <c r="A28" s="14"/>
      <c r="B28" s="27" t="s">
        <v>91</v>
      </c>
      <c r="C28" s="14"/>
      <c r="D28" s="14">
        <v>472</v>
      </c>
      <c r="E28" s="14"/>
      <c r="F28" s="14">
        <v>472</v>
      </c>
      <c r="G28" s="14">
        <v>472</v>
      </c>
      <c r="H28" s="14">
        <v>472</v>
      </c>
      <c r="I28" s="14">
        <v>472</v>
      </c>
      <c r="J28" s="14">
        <v>472</v>
      </c>
      <c r="K28" s="14">
        <v>455.7</v>
      </c>
      <c r="L28" s="14">
        <v>375.6</v>
      </c>
      <c r="M28" s="14">
        <v>358.8</v>
      </c>
      <c r="N28" s="14">
        <v>358.8</v>
      </c>
    </row>
    <row r="29" spans="1:14" ht="15.75" x14ac:dyDescent="0.25">
      <c r="A29" s="14"/>
      <c r="B29" s="27" t="s">
        <v>92</v>
      </c>
      <c r="C29" s="14"/>
      <c r="D29" s="14">
        <v>68</v>
      </c>
      <c r="E29" s="14"/>
      <c r="F29" s="14">
        <v>68</v>
      </c>
      <c r="G29" s="14">
        <v>68</v>
      </c>
      <c r="H29" s="14">
        <v>68</v>
      </c>
      <c r="I29" s="14">
        <v>68</v>
      </c>
      <c r="J29" s="14">
        <v>68</v>
      </c>
      <c r="K29" s="14">
        <v>66.599999999999994</v>
      </c>
      <c r="L29" s="14">
        <v>66.400000000000006</v>
      </c>
      <c r="M29" s="14">
        <v>62.2</v>
      </c>
      <c r="N29" s="14">
        <v>62.2</v>
      </c>
    </row>
    <row r="30" spans="1:14" ht="15.75" x14ac:dyDescent="0.25">
      <c r="A30" s="14"/>
      <c r="B30" s="27" t="s">
        <v>94</v>
      </c>
      <c r="C30" s="14"/>
      <c r="D30" s="14">
        <v>40</v>
      </c>
      <c r="E30" s="14"/>
      <c r="F30" s="14">
        <v>40</v>
      </c>
      <c r="G30" s="14">
        <v>40</v>
      </c>
      <c r="H30" s="14">
        <v>40</v>
      </c>
      <c r="I30" s="14">
        <v>40</v>
      </c>
      <c r="J30" s="14">
        <v>40</v>
      </c>
      <c r="K30" s="14">
        <v>37.700000000000003</v>
      </c>
      <c r="L30" s="14">
        <v>38.200000000000003</v>
      </c>
      <c r="M30" s="14">
        <v>40</v>
      </c>
      <c r="N30" s="14">
        <v>40</v>
      </c>
    </row>
    <row r="31" spans="1:14" ht="57.75" x14ac:dyDescent="0.25">
      <c r="A31" s="14">
        <v>8</v>
      </c>
      <c r="B31" s="28" t="s">
        <v>100</v>
      </c>
      <c r="C31" s="14" t="s">
        <v>72</v>
      </c>
      <c r="D31" s="14">
        <v>98</v>
      </c>
      <c r="E31" s="14"/>
      <c r="F31" s="14">
        <v>11.9</v>
      </c>
      <c r="G31" s="14">
        <v>1.6</v>
      </c>
      <c r="H31" s="14"/>
      <c r="I31" s="14"/>
      <c r="J31" s="14">
        <v>9.8000000000000007</v>
      </c>
      <c r="K31" s="14">
        <v>20</v>
      </c>
      <c r="L31" s="14">
        <v>109.9</v>
      </c>
      <c r="M31" s="14">
        <f>M32+M33+M34</f>
        <v>136.00000000000003</v>
      </c>
      <c r="N31" s="14">
        <f>N32+N33+N34</f>
        <v>136.00000000000003</v>
      </c>
    </row>
    <row r="32" spans="1:14" x14ac:dyDescent="0.25">
      <c r="A32" s="14"/>
      <c r="B32" s="29" t="s">
        <v>99</v>
      </c>
      <c r="C32" s="14"/>
      <c r="D32" s="14">
        <v>96.4</v>
      </c>
      <c r="E32" s="14"/>
      <c r="F32" s="14">
        <v>10.199999999999999</v>
      </c>
      <c r="G32" s="14">
        <v>1.6</v>
      </c>
      <c r="H32" s="14"/>
      <c r="I32" s="14"/>
      <c r="J32" s="14">
        <v>9.8000000000000007</v>
      </c>
      <c r="K32" s="14">
        <v>16.3</v>
      </c>
      <c r="L32" s="14">
        <v>106.6</v>
      </c>
      <c r="M32" s="14">
        <v>123.37</v>
      </c>
      <c r="N32" s="14">
        <v>123.37</v>
      </c>
    </row>
    <row r="33" spans="1:14" x14ac:dyDescent="0.25">
      <c r="A33" s="14"/>
      <c r="B33" s="29" t="s">
        <v>101</v>
      </c>
      <c r="C33" s="14"/>
      <c r="D33" s="14">
        <v>1.6</v>
      </c>
      <c r="E33" s="14"/>
      <c r="F33" s="14">
        <v>1.7</v>
      </c>
      <c r="G33" s="14"/>
      <c r="H33" s="14"/>
      <c r="I33" s="14"/>
      <c r="J33" s="14">
        <v>0</v>
      </c>
      <c r="K33" s="14">
        <v>1.4</v>
      </c>
      <c r="L33" s="14">
        <v>3.3</v>
      </c>
      <c r="M33" s="14">
        <v>10.83</v>
      </c>
      <c r="N33" s="14">
        <v>10.83</v>
      </c>
    </row>
    <row r="34" spans="1:14" ht="31.5" x14ac:dyDescent="0.25">
      <c r="A34" s="14"/>
      <c r="B34" s="27" t="s">
        <v>102</v>
      </c>
      <c r="C34" s="14"/>
      <c r="D34" s="30" t="s">
        <v>106</v>
      </c>
      <c r="E34" s="14"/>
      <c r="F34" s="14">
        <v>0</v>
      </c>
      <c r="G34" s="14"/>
      <c r="H34" s="14"/>
      <c r="I34" s="14"/>
      <c r="J34" s="14">
        <v>0</v>
      </c>
      <c r="K34" s="14">
        <v>2.2999999999999998</v>
      </c>
      <c r="L34" s="14">
        <v>1.8</v>
      </c>
      <c r="M34" s="14">
        <v>1.8</v>
      </c>
      <c r="N34" s="14">
        <v>1.8</v>
      </c>
    </row>
    <row r="35" spans="1:14" x14ac:dyDescent="0.25">
      <c r="B35" s="18" t="s">
        <v>116</v>
      </c>
    </row>
    <row r="36" spans="1:14" x14ac:dyDescent="0.25">
      <c r="B36" s="1"/>
      <c r="G36" s="18"/>
      <c r="H36" s="18"/>
      <c r="I36" s="18"/>
    </row>
    <row r="39" spans="1:14" ht="136.5" customHeight="1" x14ac:dyDescent="0.25">
      <c r="B39" s="94" t="s">
        <v>52</v>
      </c>
      <c r="C39" s="94"/>
      <c r="D39" s="94"/>
      <c r="E39" s="94"/>
    </row>
  </sheetData>
  <mergeCells count="13">
    <mergeCell ref="A3:A4"/>
    <mergeCell ref="B3:B4"/>
    <mergeCell ref="C3:C4"/>
    <mergeCell ref="D3:D4"/>
    <mergeCell ref="E3:E4"/>
    <mergeCell ref="M3:M4"/>
    <mergeCell ref="N3:N4"/>
    <mergeCell ref="L3:L4"/>
    <mergeCell ref="B39:E39"/>
    <mergeCell ref="D2:E2"/>
    <mergeCell ref="H3:K3"/>
    <mergeCell ref="G2:I2"/>
    <mergeCell ref="B2:C2"/>
  </mergeCells>
  <pageMargins left="0.7" right="0.7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BreakPreview" zoomScale="95" zoomScaleSheetLayoutView="95" workbookViewId="0">
      <selection activeCell="K22" sqref="K22:N22"/>
    </sheetView>
  </sheetViews>
  <sheetFormatPr defaultRowHeight="15" x14ac:dyDescent="0.25"/>
  <cols>
    <col min="1" max="1" width="5.28515625" customWidth="1"/>
    <col min="2" max="2" width="26.42578125" customWidth="1"/>
    <col min="3" max="3" width="7.85546875" customWidth="1"/>
    <col min="4" max="4" width="7.140625" customWidth="1"/>
    <col min="5" max="5" width="8" customWidth="1"/>
    <col min="6" max="6" width="6.85546875" customWidth="1"/>
    <col min="7" max="7" width="11" customWidth="1"/>
    <col min="8" max="8" width="7.85546875" customWidth="1"/>
    <col min="9" max="9" width="8" customWidth="1"/>
    <col min="10" max="10" width="10.140625" customWidth="1"/>
    <col min="11" max="11" width="11.5703125" customWidth="1"/>
    <col min="15" max="15" width="8.85546875" customWidth="1"/>
  </cols>
  <sheetData>
    <row r="1" spans="1:14" ht="19.5" thickBot="1" x14ac:dyDescent="0.35">
      <c r="A1" s="2" t="s">
        <v>43</v>
      </c>
    </row>
    <row r="2" spans="1:14" ht="38.25" customHeight="1" thickTop="1" x14ac:dyDescent="0.25">
      <c r="A2" s="8" t="s">
        <v>39</v>
      </c>
      <c r="B2" s="95" t="e">
        <f>#REF!</f>
        <v>#REF!</v>
      </c>
      <c r="C2" s="95"/>
      <c r="D2" s="95" t="e">
        <f>#REF!</f>
        <v>#REF!</v>
      </c>
      <c r="E2" s="95"/>
      <c r="F2" s="8" t="s">
        <v>0</v>
      </c>
      <c r="G2" s="95" t="e">
        <f>#REF!</f>
        <v>#REF!</v>
      </c>
      <c r="H2" s="95"/>
      <c r="I2" s="95"/>
      <c r="J2" s="8" t="s">
        <v>40</v>
      </c>
      <c r="K2" s="10" t="e">
        <f>#REF!</f>
        <v>#REF!</v>
      </c>
      <c r="N2" s="45"/>
    </row>
    <row r="3" spans="1:14" ht="25.9" customHeight="1" x14ac:dyDescent="0.25">
      <c r="A3" s="96" t="s">
        <v>27</v>
      </c>
      <c r="B3" s="97" t="s">
        <v>37</v>
      </c>
      <c r="C3" s="98" t="s">
        <v>24</v>
      </c>
      <c r="D3" s="98" t="s">
        <v>36</v>
      </c>
      <c r="E3" s="98" t="s">
        <v>25</v>
      </c>
      <c r="F3" s="11" t="s">
        <v>28</v>
      </c>
      <c r="G3" s="11" t="s">
        <v>29</v>
      </c>
      <c r="H3" s="96" t="s">
        <v>32</v>
      </c>
      <c r="I3" s="96"/>
      <c r="J3" s="96"/>
      <c r="K3" s="96"/>
      <c r="L3" s="93" t="s">
        <v>115</v>
      </c>
      <c r="M3" s="93" t="s">
        <v>113</v>
      </c>
      <c r="N3" s="93" t="s">
        <v>114</v>
      </c>
    </row>
    <row r="4" spans="1:14" ht="28.5" customHeight="1" x14ac:dyDescent="0.25">
      <c r="A4" s="96"/>
      <c r="B4" s="97"/>
      <c r="C4" s="98"/>
      <c r="D4" s="98"/>
      <c r="E4" s="98"/>
      <c r="F4" s="11" t="s">
        <v>30</v>
      </c>
      <c r="G4" s="11" t="s">
        <v>30</v>
      </c>
      <c r="H4" s="11" t="s">
        <v>31</v>
      </c>
      <c r="I4" s="11" t="s">
        <v>33</v>
      </c>
      <c r="J4" s="11" t="s">
        <v>34</v>
      </c>
      <c r="K4" s="11" t="s">
        <v>111</v>
      </c>
      <c r="L4" s="93"/>
      <c r="M4" s="93"/>
      <c r="N4" s="93"/>
    </row>
    <row r="5" spans="1:14" x14ac:dyDescent="0.25">
      <c r="A5" s="12">
        <v>1</v>
      </c>
      <c r="B5" s="12">
        <v>2</v>
      </c>
      <c r="C5" s="12">
        <v>3</v>
      </c>
      <c r="D5" s="13">
        <v>4</v>
      </c>
      <c r="E5" s="13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  <c r="M5" s="14">
        <v>13</v>
      </c>
      <c r="N5" s="12">
        <v>14</v>
      </c>
    </row>
    <row r="6" spans="1:14" ht="60" x14ac:dyDescent="0.25">
      <c r="A6" s="14">
        <v>1</v>
      </c>
      <c r="B6" s="20" t="s">
        <v>78</v>
      </c>
      <c r="C6" s="14" t="s">
        <v>79</v>
      </c>
      <c r="D6" s="14">
        <v>365</v>
      </c>
      <c r="E6" s="14" t="s">
        <v>56</v>
      </c>
      <c r="F6" s="14">
        <v>365</v>
      </c>
      <c r="G6" s="14">
        <v>365</v>
      </c>
      <c r="H6" s="14">
        <f>'Показники затрат'!H15+'Показники затрат'!H19</f>
        <v>365</v>
      </c>
      <c r="I6" s="14">
        <f>'Показники затрат'!I15+'Показники затрат'!I19</f>
        <v>365</v>
      </c>
      <c r="J6" s="14">
        <f>'Показники затрат'!J15+'Показники затрат'!J19</f>
        <v>365</v>
      </c>
      <c r="K6" s="14">
        <v>365</v>
      </c>
      <c r="L6" s="14">
        <v>365</v>
      </c>
      <c r="M6" s="14">
        <f>M7+M8+M9</f>
        <v>365</v>
      </c>
      <c r="N6" s="14">
        <f>N7+N8+N9</f>
        <v>365</v>
      </c>
    </row>
    <row r="7" spans="1:14" ht="15.75" x14ac:dyDescent="0.25">
      <c r="A7" s="14"/>
      <c r="B7" s="27" t="s">
        <v>91</v>
      </c>
      <c r="C7" s="14"/>
      <c r="D7" s="14">
        <v>110</v>
      </c>
      <c r="E7" s="14"/>
      <c r="F7" s="14">
        <v>110</v>
      </c>
      <c r="G7" s="14">
        <v>110</v>
      </c>
      <c r="H7" s="14">
        <v>110</v>
      </c>
      <c r="I7" s="14">
        <v>110</v>
      </c>
      <c r="J7" s="14">
        <v>110</v>
      </c>
      <c r="K7" s="14">
        <v>110</v>
      </c>
      <c r="L7" s="14">
        <v>110</v>
      </c>
      <c r="M7" s="14">
        <v>110</v>
      </c>
      <c r="N7" s="14">
        <v>110</v>
      </c>
    </row>
    <row r="8" spans="1:14" ht="15.75" x14ac:dyDescent="0.25">
      <c r="A8" s="14"/>
      <c r="B8" s="27" t="s">
        <v>92</v>
      </c>
      <c r="C8" s="14"/>
      <c r="D8" s="14">
        <v>54</v>
      </c>
      <c r="E8" s="14"/>
      <c r="F8" s="14">
        <v>54</v>
      </c>
      <c r="G8" s="14">
        <v>54</v>
      </c>
      <c r="H8" s="14">
        <v>54</v>
      </c>
      <c r="I8" s="14">
        <v>54</v>
      </c>
      <c r="J8" s="14">
        <v>54</v>
      </c>
      <c r="K8" s="14">
        <v>54</v>
      </c>
      <c r="L8" s="14">
        <v>54</v>
      </c>
      <c r="M8" s="14">
        <v>54</v>
      </c>
      <c r="N8" s="14">
        <v>54</v>
      </c>
    </row>
    <row r="9" spans="1:14" ht="15.75" x14ac:dyDescent="0.25">
      <c r="A9" s="14"/>
      <c r="B9" s="27" t="s">
        <v>94</v>
      </c>
      <c r="C9" s="14"/>
      <c r="D9" s="14">
        <v>201</v>
      </c>
      <c r="E9" s="14"/>
      <c r="F9" s="14">
        <v>201</v>
      </c>
      <c r="G9" s="14">
        <v>201</v>
      </c>
      <c r="H9" s="14">
        <v>201</v>
      </c>
      <c r="I9" s="14">
        <v>201</v>
      </c>
      <c r="J9" s="14">
        <v>201</v>
      </c>
      <c r="K9" s="14">
        <v>201</v>
      </c>
      <c r="L9" s="14">
        <v>201</v>
      </c>
      <c r="M9" s="14">
        <v>201</v>
      </c>
      <c r="N9" s="14">
        <v>201</v>
      </c>
    </row>
    <row r="10" spans="1:14" ht="94.5" x14ac:dyDescent="0.25">
      <c r="A10" s="14">
        <v>2</v>
      </c>
      <c r="B10" s="21" t="s">
        <v>81</v>
      </c>
      <c r="C10" s="14" t="s">
        <v>72</v>
      </c>
      <c r="D10" s="14">
        <f>'Показники затрат'!D7+'Показники затрат'!D11</f>
        <v>2122</v>
      </c>
      <c r="E10" s="14" t="s">
        <v>56</v>
      </c>
      <c r="F10" s="14">
        <f>'Показники затрат'!F7+'Показники затрат'!F11</f>
        <v>2122</v>
      </c>
      <c r="G10" s="14">
        <f>'Показники затрат'!G7+'Показники затрат'!G11</f>
        <v>2122</v>
      </c>
      <c r="H10" s="14">
        <f>'Показники затрат'!H7+'Показники затрат'!H11</f>
        <v>2122</v>
      </c>
      <c r="I10" s="14">
        <f>'Показники затрат'!I7+'Показники затрат'!I11</f>
        <v>2122</v>
      </c>
      <c r="J10" s="14">
        <f>'Показники затрат'!J7+'Показники затрат'!J11</f>
        <v>2122</v>
      </c>
      <c r="K10" s="14">
        <v>2122</v>
      </c>
      <c r="L10" s="14">
        <v>2122</v>
      </c>
      <c r="M10" s="14">
        <v>2122</v>
      </c>
      <c r="N10" s="14">
        <v>2122</v>
      </c>
    </row>
    <row r="11" spans="1:14" ht="15.75" x14ac:dyDescent="0.25">
      <c r="A11" s="14"/>
      <c r="B11" s="27" t="s">
        <v>91</v>
      </c>
      <c r="C11" s="14"/>
      <c r="D11" s="14">
        <v>845</v>
      </c>
      <c r="E11" s="14"/>
      <c r="F11" s="14">
        <v>845</v>
      </c>
      <c r="G11" s="14">
        <v>845</v>
      </c>
      <c r="H11" s="14">
        <v>845</v>
      </c>
      <c r="I11" s="14">
        <v>845</v>
      </c>
      <c r="J11" s="14">
        <v>845</v>
      </c>
      <c r="K11" s="14">
        <v>845</v>
      </c>
      <c r="L11" s="14">
        <v>845</v>
      </c>
      <c r="M11" s="14">
        <v>845.5</v>
      </c>
      <c r="N11" s="14">
        <v>845.5</v>
      </c>
    </row>
    <row r="12" spans="1:14" ht="15.75" x14ac:dyDescent="0.25">
      <c r="A12" s="14"/>
      <c r="B12" s="27" t="s">
        <v>92</v>
      </c>
      <c r="C12" s="14"/>
      <c r="D12" s="14">
        <v>239</v>
      </c>
      <c r="E12" s="14"/>
      <c r="F12" s="14">
        <v>239</v>
      </c>
      <c r="G12" s="14">
        <v>239</v>
      </c>
      <c r="H12" s="14">
        <v>239</v>
      </c>
      <c r="I12" s="14">
        <v>239</v>
      </c>
      <c r="J12" s="14">
        <v>239</v>
      </c>
      <c r="K12" s="14">
        <v>239</v>
      </c>
      <c r="L12" s="14">
        <v>239</v>
      </c>
      <c r="M12" s="14">
        <v>239</v>
      </c>
      <c r="N12" s="14">
        <v>239</v>
      </c>
    </row>
    <row r="13" spans="1:14" ht="15.75" x14ac:dyDescent="0.25">
      <c r="A13" s="14"/>
      <c r="B13" s="27" t="s">
        <v>94</v>
      </c>
      <c r="C13" s="14"/>
      <c r="D13" s="14">
        <v>1037</v>
      </c>
      <c r="E13" s="14"/>
      <c r="F13" s="14">
        <v>1037</v>
      </c>
      <c r="G13" s="14">
        <v>1037</v>
      </c>
      <c r="H13" s="14">
        <v>1037</v>
      </c>
      <c r="I13" s="14">
        <v>1037</v>
      </c>
      <c r="J13" s="14">
        <v>1037</v>
      </c>
      <c r="K13" s="14">
        <v>1037</v>
      </c>
      <c r="L13" s="14">
        <v>1037</v>
      </c>
      <c r="M13" s="14">
        <v>1037</v>
      </c>
      <c r="N13" s="14">
        <v>1037</v>
      </c>
    </row>
    <row r="14" spans="1:14" ht="94.5" x14ac:dyDescent="0.25">
      <c r="A14" s="14">
        <v>3</v>
      </c>
      <c r="B14" s="21" t="s">
        <v>82</v>
      </c>
      <c r="C14" s="14" t="s">
        <v>67</v>
      </c>
      <c r="D14" s="14">
        <v>365</v>
      </c>
      <c r="E14" s="14" t="s">
        <v>56</v>
      </c>
      <c r="F14" s="14">
        <v>365</v>
      </c>
      <c r="G14" s="14">
        <v>365</v>
      </c>
      <c r="H14" s="14">
        <v>365</v>
      </c>
      <c r="I14" s="14">
        <v>365</v>
      </c>
      <c r="J14" s="14">
        <v>365</v>
      </c>
      <c r="K14" s="14">
        <v>365</v>
      </c>
      <c r="L14" s="14">
        <v>365</v>
      </c>
      <c r="M14" s="14">
        <f>M15+M16+M17</f>
        <v>365</v>
      </c>
      <c r="N14" s="14">
        <f>N15+N16+N17</f>
        <v>365</v>
      </c>
    </row>
    <row r="15" spans="1:14" ht="15.75" x14ac:dyDescent="0.25">
      <c r="A15" s="14"/>
      <c r="B15" s="27" t="s">
        <v>91</v>
      </c>
      <c r="C15" s="14"/>
      <c r="D15" s="14">
        <v>110</v>
      </c>
      <c r="E15" s="14"/>
      <c r="F15" s="14">
        <v>110</v>
      </c>
      <c r="G15" s="14">
        <v>110</v>
      </c>
      <c r="H15" s="14">
        <v>110</v>
      </c>
      <c r="I15" s="14">
        <v>110</v>
      </c>
      <c r="J15" s="14">
        <v>110</v>
      </c>
      <c r="K15" s="14">
        <v>110</v>
      </c>
      <c r="L15" s="14">
        <v>110</v>
      </c>
      <c r="M15" s="14">
        <v>110</v>
      </c>
      <c r="N15" s="14">
        <v>110</v>
      </c>
    </row>
    <row r="16" spans="1:14" ht="15.75" x14ac:dyDescent="0.25">
      <c r="A16" s="14"/>
      <c r="B16" s="27" t="s">
        <v>92</v>
      </c>
      <c r="C16" s="14"/>
      <c r="D16" s="14">
        <v>54</v>
      </c>
      <c r="E16" s="14"/>
      <c r="F16" s="14">
        <v>54</v>
      </c>
      <c r="G16" s="14">
        <v>54</v>
      </c>
      <c r="H16" s="14">
        <v>54</v>
      </c>
      <c r="I16" s="14">
        <v>54</v>
      </c>
      <c r="J16" s="14">
        <v>54</v>
      </c>
      <c r="K16" s="14">
        <v>54</v>
      </c>
      <c r="L16" s="14">
        <v>54</v>
      </c>
      <c r="M16" s="14">
        <v>54</v>
      </c>
      <c r="N16" s="14">
        <v>54</v>
      </c>
    </row>
    <row r="17" spans="1:14" ht="15.75" x14ac:dyDescent="0.25">
      <c r="A17" s="14"/>
      <c r="B17" s="27" t="s">
        <v>94</v>
      </c>
      <c r="C17" s="14"/>
      <c r="D17" s="14">
        <v>201</v>
      </c>
      <c r="E17" s="14"/>
      <c r="F17" s="14">
        <v>201</v>
      </c>
      <c r="G17" s="14">
        <v>201</v>
      </c>
      <c r="H17" s="14">
        <v>201</v>
      </c>
      <c r="I17" s="14">
        <v>201</v>
      </c>
      <c r="J17" s="14">
        <v>201</v>
      </c>
      <c r="K17" s="14">
        <v>201</v>
      </c>
      <c r="L17" s="14">
        <v>201</v>
      </c>
      <c r="M17" s="14">
        <v>201</v>
      </c>
      <c r="N17" s="14">
        <v>201</v>
      </c>
    </row>
    <row r="18" spans="1:14" s="18" customFormat="1" ht="94.5" x14ac:dyDescent="0.25">
      <c r="A18" s="14">
        <v>4</v>
      </c>
      <c r="B18" s="21" t="s">
        <v>80</v>
      </c>
      <c r="C18" s="14" t="s">
        <v>69</v>
      </c>
      <c r="D18" s="14">
        <v>604</v>
      </c>
      <c r="E18" s="14" t="s">
        <v>56</v>
      </c>
      <c r="F18" s="14">
        <v>604</v>
      </c>
      <c r="G18" s="14">
        <v>604</v>
      </c>
      <c r="H18" s="14">
        <v>604</v>
      </c>
      <c r="I18" s="14">
        <v>604</v>
      </c>
      <c r="J18" s="14">
        <v>604</v>
      </c>
      <c r="K18" s="14">
        <v>604</v>
      </c>
      <c r="L18" s="43">
        <v>604</v>
      </c>
      <c r="M18" s="43">
        <f>M19+M20+M21</f>
        <v>604</v>
      </c>
      <c r="N18" s="43">
        <f>N19+N20+N21</f>
        <v>604</v>
      </c>
    </row>
    <row r="19" spans="1:14" s="18" customFormat="1" ht="15.75" x14ac:dyDescent="0.25">
      <c r="A19" s="14"/>
      <c r="B19" s="27" t="s">
        <v>91</v>
      </c>
      <c r="C19" s="14"/>
      <c r="D19" s="14">
        <v>198</v>
      </c>
      <c r="E19" s="14"/>
      <c r="F19" s="14">
        <v>198</v>
      </c>
      <c r="G19" s="14">
        <v>198</v>
      </c>
      <c r="H19" s="14">
        <v>198</v>
      </c>
      <c r="I19" s="14">
        <v>198</v>
      </c>
      <c r="J19" s="14">
        <v>198</v>
      </c>
      <c r="K19" s="14">
        <v>198</v>
      </c>
      <c r="L19" s="43">
        <v>198</v>
      </c>
      <c r="M19" s="43">
        <v>198</v>
      </c>
      <c r="N19" s="43">
        <v>198</v>
      </c>
    </row>
    <row r="20" spans="1:14" s="18" customFormat="1" ht="15.75" x14ac:dyDescent="0.25">
      <c r="A20" s="14"/>
      <c r="B20" s="27" t="s">
        <v>92</v>
      </c>
      <c r="C20" s="14"/>
      <c r="D20" s="14">
        <v>104</v>
      </c>
      <c r="E20" s="14"/>
      <c r="F20" s="14">
        <v>104</v>
      </c>
      <c r="G20" s="14">
        <v>104</v>
      </c>
      <c r="H20" s="14">
        <v>104</v>
      </c>
      <c r="I20" s="14">
        <v>104</v>
      </c>
      <c r="J20" s="14">
        <v>104</v>
      </c>
      <c r="K20" s="14">
        <v>104</v>
      </c>
      <c r="L20" s="43">
        <v>104</v>
      </c>
      <c r="M20" s="43">
        <v>104</v>
      </c>
      <c r="N20" s="43">
        <v>104</v>
      </c>
    </row>
    <row r="21" spans="1:14" s="18" customFormat="1" ht="15.75" x14ac:dyDescent="0.25">
      <c r="A21" s="14"/>
      <c r="B21" s="27" t="s">
        <v>94</v>
      </c>
      <c r="C21" s="14"/>
      <c r="D21" s="14">
        <v>302</v>
      </c>
      <c r="E21" s="14"/>
      <c r="F21" s="14">
        <v>302</v>
      </c>
      <c r="G21" s="14">
        <v>302</v>
      </c>
      <c r="H21" s="14">
        <v>302</v>
      </c>
      <c r="I21" s="14">
        <v>302</v>
      </c>
      <c r="J21" s="14">
        <v>302</v>
      </c>
      <c r="K21" s="14">
        <v>302</v>
      </c>
      <c r="L21" s="43">
        <v>302</v>
      </c>
      <c r="M21" s="43">
        <v>302</v>
      </c>
      <c r="N21" s="43">
        <v>302</v>
      </c>
    </row>
    <row r="22" spans="1:14" ht="45" x14ac:dyDescent="0.25">
      <c r="A22" s="14">
        <v>5</v>
      </c>
      <c r="B22" s="20" t="s">
        <v>71</v>
      </c>
      <c r="C22" s="14" t="s">
        <v>72</v>
      </c>
      <c r="D22" s="14">
        <v>54.8</v>
      </c>
      <c r="E22" s="14" t="s">
        <v>83</v>
      </c>
      <c r="F22" s="14">
        <v>12</v>
      </c>
      <c r="G22" s="14">
        <v>1.6</v>
      </c>
      <c r="H22" s="14">
        <v>3.5</v>
      </c>
      <c r="I22" s="14">
        <v>18.504999999999999</v>
      </c>
      <c r="J22" s="20">
        <v>19.625</v>
      </c>
      <c r="K22" s="31">
        <v>17.911999999999999</v>
      </c>
      <c r="L22" s="31">
        <v>10.43</v>
      </c>
      <c r="M22" s="31">
        <v>8.9600000000000009</v>
      </c>
      <c r="N22" s="31">
        <v>1.17</v>
      </c>
    </row>
    <row r="23" spans="1:14" ht="15.75" x14ac:dyDescent="0.25">
      <c r="A23" s="14"/>
      <c r="B23" s="27" t="s">
        <v>91</v>
      </c>
      <c r="C23" s="14"/>
      <c r="D23" s="14">
        <v>45.7</v>
      </c>
      <c r="E23" s="14"/>
      <c r="F23" s="14"/>
      <c r="G23" s="14"/>
      <c r="H23" s="14"/>
      <c r="I23" s="14"/>
      <c r="J23" s="14">
        <v>15.878</v>
      </c>
      <c r="K23" s="14">
        <f>K22-K24-K25</f>
        <v>14.164999999999999</v>
      </c>
      <c r="L23" s="14">
        <v>10.43</v>
      </c>
      <c r="M23" s="14">
        <v>8.9600000000000009</v>
      </c>
      <c r="N23" s="14">
        <v>1.17</v>
      </c>
    </row>
    <row r="24" spans="1:14" ht="15.75" x14ac:dyDescent="0.25">
      <c r="A24" s="14"/>
      <c r="B24" s="27" t="s">
        <v>92</v>
      </c>
      <c r="C24" s="14"/>
      <c r="D24" s="14">
        <v>6.9</v>
      </c>
      <c r="E24" s="14"/>
      <c r="F24" s="14"/>
      <c r="G24" s="14"/>
      <c r="H24" s="14"/>
      <c r="I24" s="14"/>
      <c r="J24" s="14">
        <v>1.48</v>
      </c>
      <c r="K24" s="14">
        <v>1.48</v>
      </c>
      <c r="L24" s="14">
        <v>0</v>
      </c>
      <c r="M24" s="14">
        <v>0</v>
      </c>
      <c r="N24" s="14">
        <v>0</v>
      </c>
    </row>
    <row r="25" spans="1:14" ht="15.75" x14ac:dyDescent="0.25">
      <c r="A25" s="14"/>
      <c r="B25" s="27" t="s">
        <v>94</v>
      </c>
      <c r="C25" s="14"/>
      <c r="D25" s="14">
        <v>2.2000000000000002</v>
      </c>
      <c r="E25" s="14"/>
      <c r="F25" s="14"/>
      <c r="G25" s="14"/>
      <c r="H25" s="14"/>
      <c r="I25" s="14"/>
      <c r="J25" s="14">
        <v>2.2669999999999999</v>
      </c>
      <c r="K25" s="14">
        <v>2.2669999999999999</v>
      </c>
      <c r="L25" s="14">
        <v>0</v>
      </c>
      <c r="M25" s="14">
        <v>0</v>
      </c>
      <c r="N25" s="14">
        <v>0</v>
      </c>
    </row>
    <row r="26" spans="1:14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30" spans="1:14" x14ac:dyDescent="0.25">
      <c r="B30" s="1" t="s">
        <v>38</v>
      </c>
      <c r="G30" s="18"/>
      <c r="H30" s="18"/>
      <c r="I30" s="18"/>
      <c r="J30" s="18"/>
    </row>
    <row r="33" spans="2:5" ht="67.150000000000006" customHeight="1" x14ac:dyDescent="0.25">
      <c r="B33" s="94" t="s">
        <v>53</v>
      </c>
      <c r="C33" s="94"/>
      <c r="D33" s="94"/>
      <c r="E33" s="94"/>
    </row>
  </sheetData>
  <mergeCells count="13">
    <mergeCell ref="A3:A4"/>
    <mergeCell ref="B3:B4"/>
    <mergeCell ref="C3:C4"/>
    <mergeCell ref="D3:D4"/>
    <mergeCell ref="E3:E4"/>
    <mergeCell ref="L3:L4"/>
    <mergeCell ref="M3:M4"/>
    <mergeCell ref="N3:N4"/>
    <mergeCell ref="B33:E33"/>
    <mergeCell ref="B2:C2"/>
    <mergeCell ref="D2:E2"/>
    <mergeCell ref="G2:I2"/>
    <mergeCell ref="H3:K3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view="pageBreakPreview" zoomScale="84" zoomScaleSheetLayoutView="84" workbookViewId="0">
      <selection activeCell="O19" sqref="O19"/>
    </sheetView>
  </sheetViews>
  <sheetFormatPr defaultRowHeight="15" x14ac:dyDescent="0.25"/>
  <cols>
    <col min="1" max="1" width="7.28515625" customWidth="1"/>
    <col min="2" max="2" width="40.7109375" customWidth="1"/>
    <col min="3" max="3" width="8.85546875" customWidth="1"/>
    <col min="4" max="4" width="11.42578125" customWidth="1"/>
    <col min="5" max="5" width="10.140625" customWidth="1"/>
    <col min="6" max="6" width="6.85546875" customWidth="1"/>
    <col min="7" max="7" width="8.85546875" customWidth="1"/>
    <col min="8" max="8" width="9" customWidth="1"/>
    <col min="9" max="9" width="7.85546875" customWidth="1"/>
    <col min="10" max="10" width="10.28515625" customWidth="1"/>
    <col min="11" max="11" width="11.85546875" customWidth="1"/>
    <col min="12" max="12" width="12.28515625" customWidth="1"/>
    <col min="13" max="13" width="14" customWidth="1"/>
    <col min="14" max="14" width="11.85546875" customWidth="1"/>
    <col min="15" max="15" width="22.7109375" customWidth="1"/>
    <col min="16" max="16" width="12.5703125" customWidth="1"/>
    <col min="19" max="19" width="9" customWidth="1"/>
    <col min="20" max="20" width="9.140625" hidden="1" customWidth="1"/>
  </cols>
  <sheetData>
    <row r="1" spans="1:18" ht="19.5" thickBot="1" x14ac:dyDescent="0.35">
      <c r="A1" s="2" t="s">
        <v>42</v>
      </c>
    </row>
    <row r="2" spans="1:18" ht="38.25" customHeight="1" thickTop="1" thickBot="1" x14ac:dyDescent="0.3">
      <c r="A2" s="8" t="s">
        <v>39</v>
      </c>
      <c r="B2" s="95" t="e">
        <f>#REF!</f>
        <v>#REF!</v>
      </c>
      <c r="C2" s="95"/>
      <c r="D2" s="95" t="e">
        <f>#REF!</f>
        <v>#REF!</v>
      </c>
      <c r="E2" s="95"/>
      <c r="F2" s="8" t="s">
        <v>0</v>
      </c>
      <c r="G2" s="95" t="e">
        <f>#REF!</f>
        <v>#REF!</v>
      </c>
      <c r="H2" s="95"/>
      <c r="I2" s="95"/>
      <c r="J2" s="8" t="s">
        <v>40</v>
      </c>
      <c r="K2" s="10"/>
      <c r="L2" s="41"/>
      <c r="M2" s="41"/>
      <c r="N2" s="41"/>
      <c r="R2" s="3"/>
    </row>
    <row r="3" spans="1:18" ht="25.9" customHeight="1" thickTop="1" x14ac:dyDescent="0.25">
      <c r="A3" s="96" t="s">
        <v>27</v>
      </c>
      <c r="B3" s="97" t="s">
        <v>41</v>
      </c>
      <c r="C3" s="98" t="s">
        <v>24</v>
      </c>
      <c r="D3" s="98" t="s">
        <v>36</v>
      </c>
      <c r="E3" s="98" t="s">
        <v>25</v>
      </c>
      <c r="F3" s="11" t="s">
        <v>28</v>
      </c>
      <c r="G3" s="11" t="s">
        <v>29</v>
      </c>
      <c r="H3" s="96" t="s">
        <v>32</v>
      </c>
      <c r="I3" s="96"/>
      <c r="J3" s="96"/>
      <c r="K3" s="96"/>
      <c r="L3" s="96">
        <v>2024</v>
      </c>
      <c r="M3" s="96"/>
      <c r="N3" s="96" t="s">
        <v>114</v>
      </c>
    </row>
    <row r="4" spans="1:18" ht="18.399999999999999" customHeight="1" x14ac:dyDescent="0.25">
      <c r="A4" s="96"/>
      <c r="B4" s="97"/>
      <c r="C4" s="98"/>
      <c r="D4" s="98"/>
      <c r="E4" s="98"/>
      <c r="F4" s="11" t="s">
        <v>30</v>
      </c>
      <c r="G4" s="11" t="s">
        <v>30</v>
      </c>
      <c r="H4" s="11" t="s">
        <v>31</v>
      </c>
      <c r="I4" s="11" t="s">
        <v>33</v>
      </c>
      <c r="J4" s="11" t="s">
        <v>34</v>
      </c>
      <c r="K4" s="11" t="s">
        <v>111</v>
      </c>
      <c r="L4" s="11" t="s">
        <v>115</v>
      </c>
      <c r="M4" s="11" t="s">
        <v>113</v>
      </c>
      <c r="N4" s="96"/>
    </row>
    <row r="5" spans="1:18" x14ac:dyDescent="0.25">
      <c r="A5" s="12">
        <v>1</v>
      </c>
      <c r="B5" s="12">
        <v>2</v>
      </c>
      <c r="C5" s="12">
        <v>3</v>
      </c>
      <c r="D5" s="13">
        <v>4</v>
      </c>
      <c r="E5" s="13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  <c r="M5" s="12">
        <v>13</v>
      </c>
      <c r="N5" s="12">
        <v>14</v>
      </c>
    </row>
    <row r="6" spans="1:18" ht="15.75" x14ac:dyDescent="0.25">
      <c r="A6" s="14">
        <v>1</v>
      </c>
      <c r="B6" s="21" t="s">
        <v>103</v>
      </c>
      <c r="C6" s="17" t="s">
        <v>73</v>
      </c>
      <c r="D6" s="25">
        <f>D10/'Показники продукту'!D6</f>
        <v>71.260273972602747</v>
      </c>
      <c r="E6" s="14" t="s">
        <v>86</v>
      </c>
      <c r="F6" s="14">
        <v>55.8</v>
      </c>
      <c r="G6" s="14">
        <v>79.400000000000006</v>
      </c>
      <c r="H6" s="14">
        <v>15.858000000000001</v>
      </c>
      <c r="I6" s="14">
        <v>70.727999999999994</v>
      </c>
      <c r="J6" s="20">
        <v>106.946</v>
      </c>
      <c r="K6" s="14">
        <v>203.25</v>
      </c>
      <c r="L6" s="31">
        <v>130.07</v>
      </c>
      <c r="M6" s="31">
        <v>122.24</v>
      </c>
      <c r="N6" s="31">
        <v>134</v>
      </c>
    </row>
    <row r="7" spans="1:18" ht="15.75" x14ac:dyDescent="0.25">
      <c r="A7" s="14"/>
      <c r="B7" s="27" t="s">
        <v>91</v>
      </c>
      <c r="C7" s="17"/>
      <c r="D7" s="25"/>
      <c r="E7" s="14"/>
      <c r="F7" s="14"/>
      <c r="G7" s="14"/>
      <c r="H7" s="14"/>
      <c r="I7" s="14"/>
      <c r="J7" s="14"/>
      <c r="K7" s="14"/>
      <c r="L7" s="31"/>
      <c r="M7" s="31"/>
      <c r="N7" s="31"/>
    </row>
    <row r="8" spans="1:18" ht="15.75" x14ac:dyDescent="0.25">
      <c r="A8" s="14"/>
      <c r="B8" s="27" t="s">
        <v>92</v>
      </c>
      <c r="C8" s="17"/>
      <c r="D8" s="25"/>
      <c r="E8" s="14"/>
      <c r="F8" s="14"/>
      <c r="G8" s="14"/>
      <c r="H8" s="14"/>
      <c r="I8" s="14"/>
      <c r="J8" s="14"/>
      <c r="K8" s="14"/>
      <c r="L8" s="31"/>
      <c r="M8" s="31"/>
      <c r="N8" s="31"/>
    </row>
    <row r="9" spans="1:18" ht="15.75" x14ac:dyDescent="0.25">
      <c r="A9" s="14"/>
      <c r="B9" s="27" t="s">
        <v>94</v>
      </c>
      <c r="C9" s="17"/>
      <c r="D9" s="25"/>
      <c r="E9" s="14"/>
      <c r="F9" s="14"/>
      <c r="G9" s="14"/>
      <c r="H9" s="14"/>
      <c r="I9" s="14"/>
      <c r="J9" s="14"/>
      <c r="K9" s="14"/>
      <c r="L9" s="31"/>
      <c r="M9" s="31"/>
      <c r="N9" s="31"/>
    </row>
    <row r="10" spans="1:18" ht="47.25" x14ac:dyDescent="0.25">
      <c r="A10" s="14">
        <v>2</v>
      </c>
      <c r="B10" s="22" t="s">
        <v>104</v>
      </c>
      <c r="C10" s="14" t="s">
        <v>70</v>
      </c>
      <c r="D10" s="14">
        <v>26010</v>
      </c>
      <c r="E10" s="14" t="s">
        <v>86</v>
      </c>
      <c r="F10" s="14">
        <v>20520</v>
      </c>
      <c r="G10" s="14">
        <v>28997</v>
      </c>
      <c r="H10" s="31">
        <v>5788.3</v>
      </c>
      <c r="I10" s="38">
        <v>25815.813999999998</v>
      </c>
      <c r="J10" s="14">
        <v>39035.300000000003</v>
      </c>
      <c r="K10" s="14">
        <v>74184.7</v>
      </c>
      <c r="L10" s="31">
        <v>47477.25402</v>
      </c>
      <c r="M10" s="31">
        <v>44617.934789999999</v>
      </c>
      <c r="N10" s="31">
        <v>48911.3</v>
      </c>
    </row>
    <row r="11" spans="1:18" ht="15.75" x14ac:dyDescent="0.25">
      <c r="A11" s="14"/>
      <c r="B11" s="27" t="s">
        <v>91</v>
      </c>
      <c r="C11" s="14"/>
      <c r="D11" s="14"/>
      <c r="E11" s="14"/>
      <c r="F11" s="14">
        <v>18285</v>
      </c>
      <c r="G11" s="14">
        <v>24189</v>
      </c>
      <c r="H11" s="14"/>
      <c r="I11" s="14"/>
      <c r="J11" s="14"/>
      <c r="K11" s="14"/>
      <c r="L11" s="31"/>
      <c r="M11" s="31"/>
      <c r="N11" s="31"/>
    </row>
    <row r="12" spans="1:18" ht="15.75" x14ac:dyDescent="0.25">
      <c r="A12" s="14"/>
      <c r="B12" s="27" t="s">
        <v>92</v>
      </c>
      <c r="C12" s="14"/>
      <c r="D12" s="14"/>
      <c r="E12" s="14"/>
      <c r="F12" s="14">
        <v>1332</v>
      </c>
      <c r="G12" s="14">
        <v>2843</v>
      </c>
      <c r="H12" s="14"/>
      <c r="I12" s="14"/>
      <c r="J12" s="14"/>
      <c r="K12" s="14"/>
      <c r="L12" s="31"/>
      <c r="M12" s="31"/>
      <c r="N12" s="31"/>
    </row>
    <row r="13" spans="1:18" ht="15.75" x14ac:dyDescent="0.25">
      <c r="A13" s="14"/>
      <c r="B13" s="27" t="s">
        <v>94</v>
      </c>
      <c r="C13" s="14"/>
      <c r="D13" s="14"/>
      <c r="E13" s="14"/>
      <c r="F13" s="14">
        <v>903</v>
      </c>
      <c r="G13" s="14">
        <v>1965</v>
      </c>
      <c r="H13" s="14"/>
      <c r="I13" s="14"/>
      <c r="J13" s="14"/>
      <c r="K13" s="14"/>
      <c r="L13" s="31"/>
      <c r="M13" s="31"/>
      <c r="N13" s="31"/>
    </row>
    <row r="14" spans="1:18" s="19" customFormat="1" ht="30" x14ac:dyDescent="0.25">
      <c r="A14" s="14">
        <v>3</v>
      </c>
      <c r="B14" s="20" t="s">
        <v>105</v>
      </c>
      <c r="C14" s="14" t="s">
        <v>73</v>
      </c>
      <c r="D14" s="14">
        <v>2.2000000000000002</v>
      </c>
      <c r="E14" s="14" t="s">
        <v>87</v>
      </c>
      <c r="F14" s="14">
        <v>0.83899999999999997</v>
      </c>
      <c r="G14" s="14">
        <v>0.86399999999999999</v>
      </c>
      <c r="H14" s="32">
        <v>1.85</v>
      </c>
      <c r="I14" s="32">
        <v>1.85</v>
      </c>
      <c r="J14" s="14">
        <v>1.85</v>
      </c>
      <c r="K14" s="14">
        <v>1.85</v>
      </c>
      <c r="L14" s="31">
        <v>1.95</v>
      </c>
      <c r="M14" s="31">
        <v>1.95</v>
      </c>
      <c r="N14" s="31">
        <v>1.96</v>
      </c>
      <c r="O14"/>
    </row>
    <row r="15" spans="1:18" ht="15.75" x14ac:dyDescent="0.25">
      <c r="A15" s="14"/>
      <c r="B15" s="27" t="s">
        <v>91</v>
      </c>
      <c r="C15" s="14"/>
      <c r="D15" s="14">
        <v>3</v>
      </c>
      <c r="E15" s="14"/>
      <c r="F15" s="14"/>
      <c r="G15" s="23"/>
      <c r="H15" s="14"/>
      <c r="I15" s="14"/>
      <c r="J15" s="14"/>
      <c r="K15" s="14"/>
      <c r="L15" s="14"/>
      <c r="M15" s="14"/>
      <c r="N15" s="14"/>
    </row>
    <row r="16" spans="1:18" ht="15.75" x14ac:dyDescent="0.25">
      <c r="A16" s="14"/>
      <c r="B16" s="27" t="s">
        <v>92</v>
      </c>
      <c r="C16" s="14"/>
      <c r="D16" s="14">
        <v>2.1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ht="15.75" x14ac:dyDescent="0.25">
      <c r="A17" s="14"/>
      <c r="B17" s="27" t="s">
        <v>94</v>
      </c>
      <c r="C17" s="14"/>
      <c r="D17" s="14">
        <v>1.6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20" spans="1:14" x14ac:dyDescent="0.25">
      <c r="B20" s="1" t="s">
        <v>38</v>
      </c>
      <c r="G20" s="18" t="s">
        <v>108</v>
      </c>
      <c r="H20" s="18"/>
      <c r="I20" s="18"/>
      <c r="J20" s="18"/>
    </row>
    <row r="23" spans="1:14" ht="80.650000000000006" customHeight="1" x14ac:dyDescent="0.25">
      <c r="B23" s="94" t="s">
        <v>54</v>
      </c>
      <c r="C23" s="94"/>
      <c r="D23" s="94"/>
      <c r="E23" s="94"/>
    </row>
  </sheetData>
  <mergeCells count="12">
    <mergeCell ref="A3:A4"/>
    <mergeCell ref="B3:B4"/>
    <mergeCell ref="C3:C4"/>
    <mergeCell ref="D3:D4"/>
    <mergeCell ref="E3:E4"/>
    <mergeCell ref="L3:M3"/>
    <mergeCell ref="N3:N4"/>
    <mergeCell ref="B23:E23"/>
    <mergeCell ref="B2:C2"/>
    <mergeCell ref="D2:E2"/>
    <mergeCell ref="G2:I2"/>
    <mergeCell ref="H3:K3"/>
  </mergeCells>
  <pageMargins left="0.7" right="0.7" top="0.75" bottom="0.75" header="0.3" footer="0.3"/>
  <pageSetup paperSize="9" scale="67" orientation="landscape" r:id="rId1"/>
  <colBreaks count="1" manualBreakCount="1">
    <brk id="15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view="pageBreakPreview" zoomScaleSheetLayoutView="100" workbookViewId="0">
      <selection activeCell="O6" sqref="O6:R6"/>
    </sheetView>
  </sheetViews>
  <sheetFormatPr defaultRowHeight="15" x14ac:dyDescent="0.25"/>
  <cols>
    <col min="1" max="1" width="5.85546875" customWidth="1"/>
    <col min="2" max="2" width="34" customWidth="1"/>
    <col min="3" max="3" width="7.85546875" customWidth="1"/>
    <col min="4" max="4" width="8" customWidth="1"/>
    <col min="5" max="5" width="10.85546875" customWidth="1"/>
    <col min="6" max="6" width="6.85546875" customWidth="1"/>
    <col min="7" max="7" width="12.28515625" customWidth="1"/>
    <col min="8" max="9" width="7.140625" customWidth="1"/>
    <col min="10" max="10" width="10.5703125" customWidth="1"/>
    <col min="11" max="13" width="14.42578125" customWidth="1"/>
    <col min="14" max="14" width="12.85546875" customWidth="1"/>
  </cols>
  <sheetData>
    <row r="1" spans="1:20" ht="18.75" x14ac:dyDescent="0.3">
      <c r="A1" s="2" t="s">
        <v>45</v>
      </c>
    </row>
    <row r="2" spans="1:20" ht="38.25" customHeight="1" x14ac:dyDescent="0.25">
      <c r="A2" s="8" t="s">
        <v>39</v>
      </c>
      <c r="B2" s="95" t="e">
        <f>#REF!</f>
        <v>#REF!</v>
      </c>
      <c r="C2" s="95"/>
      <c r="D2" s="95" t="e">
        <f>#REF!</f>
        <v>#REF!</v>
      </c>
      <c r="E2" s="95"/>
      <c r="F2" s="8" t="s">
        <v>0</v>
      </c>
      <c r="G2" s="95" t="e">
        <f>#REF!</f>
        <v>#REF!</v>
      </c>
      <c r="H2" s="95"/>
      <c r="I2" s="95"/>
      <c r="J2" s="8" t="s">
        <v>40</v>
      </c>
      <c r="K2" s="10" t="e">
        <f>#REF!</f>
        <v>#REF!</v>
      </c>
      <c r="L2" s="41"/>
      <c r="M2" s="41"/>
      <c r="N2" s="41"/>
      <c r="R2" s="41"/>
    </row>
    <row r="3" spans="1:20" ht="25.9" customHeight="1" x14ac:dyDescent="0.25">
      <c r="A3" s="96" t="s">
        <v>27</v>
      </c>
      <c r="B3" s="97" t="s">
        <v>23</v>
      </c>
      <c r="C3" s="98" t="s">
        <v>24</v>
      </c>
      <c r="D3" s="98" t="s">
        <v>36</v>
      </c>
      <c r="E3" s="98" t="s">
        <v>25</v>
      </c>
      <c r="F3" s="11" t="s">
        <v>28</v>
      </c>
      <c r="G3" s="11" t="s">
        <v>29</v>
      </c>
      <c r="H3" s="96" t="s">
        <v>32</v>
      </c>
      <c r="I3" s="96"/>
      <c r="J3" s="96"/>
      <c r="K3" s="96"/>
      <c r="L3" s="96">
        <v>2024</v>
      </c>
      <c r="M3" s="96"/>
      <c r="N3" s="96" t="s">
        <v>114</v>
      </c>
    </row>
    <row r="4" spans="1:20" ht="25.5" customHeight="1" x14ac:dyDescent="0.25">
      <c r="A4" s="96"/>
      <c r="B4" s="97"/>
      <c r="C4" s="98"/>
      <c r="D4" s="98"/>
      <c r="E4" s="98"/>
      <c r="F4" s="11" t="s">
        <v>30</v>
      </c>
      <c r="G4" s="11" t="s">
        <v>30</v>
      </c>
      <c r="H4" s="11" t="s">
        <v>31</v>
      </c>
      <c r="I4" s="11" t="s">
        <v>33</v>
      </c>
      <c r="J4" s="11" t="s">
        <v>34</v>
      </c>
      <c r="K4" s="11" t="s">
        <v>35</v>
      </c>
      <c r="L4" s="11" t="s">
        <v>115</v>
      </c>
      <c r="M4" s="11" t="s">
        <v>113</v>
      </c>
      <c r="N4" s="96"/>
    </row>
    <row r="5" spans="1:20" x14ac:dyDescent="0.25">
      <c r="A5" s="12">
        <v>1</v>
      </c>
      <c r="B5" s="12">
        <v>2</v>
      </c>
      <c r="C5" s="12">
        <v>3</v>
      </c>
      <c r="D5" s="13">
        <v>4</v>
      </c>
      <c r="E5" s="13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/>
      <c r="M5" s="12"/>
      <c r="N5" s="12"/>
    </row>
    <row r="6" spans="1:20" s="18" customFormat="1" ht="91.5" customHeight="1" x14ac:dyDescent="0.25">
      <c r="A6" s="14">
        <v>1</v>
      </c>
      <c r="B6" s="20" t="s">
        <v>107</v>
      </c>
      <c r="C6" s="14" t="s">
        <v>74</v>
      </c>
      <c r="D6" s="24">
        <f>'Показники продукту'!D22/'Показники затрат'!D27*100</f>
        <v>9.4482758620689644</v>
      </c>
      <c r="E6" s="14" t="s">
        <v>89</v>
      </c>
      <c r="F6" s="14">
        <v>2.06</v>
      </c>
      <c r="G6" s="14">
        <v>0.27500000000000002</v>
      </c>
      <c r="H6" s="40">
        <v>1.4E-2</v>
      </c>
      <c r="I6" s="40">
        <v>0.113</v>
      </c>
      <c r="J6" s="36">
        <v>0.15</v>
      </c>
      <c r="K6" s="39">
        <v>0.95189999999999997</v>
      </c>
      <c r="L6" s="55">
        <v>1</v>
      </c>
      <c r="M6" s="55">
        <v>0.85899999999999999</v>
      </c>
      <c r="N6" s="55">
        <v>1</v>
      </c>
      <c r="O6" s="99"/>
      <c r="P6" s="99"/>
      <c r="Q6" s="99"/>
      <c r="R6" s="99"/>
      <c r="S6" s="1"/>
      <c r="T6" s="1"/>
    </row>
    <row r="7" spans="1:20" ht="15.75" x14ac:dyDescent="0.25">
      <c r="A7" s="14"/>
      <c r="B7" s="27" t="s">
        <v>91</v>
      </c>
      <c r="C7" s="14"/>
      <c r="D7" s="14">
        <v>9.68</v>
      </c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20" ht="15.75" x14ac:dyDescent="0.25">
      <c r="A8" s="14"/>
      <c r="B8" s="27" t="s">
        <v>92</v>
      </c>
      <c r="C8" s="14"/>
      <c r="D8" s="14">
        <v>10.1</v>
      </c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20" ht="15.75" x14ac:dyDescent="0.25">
      <c r="A9" s="14"/>
      <c r="B9" s="27" t="s">
        <v>94</v>
      </c>
      <c r="C9" s="14"/>
      <c r="D9" s="14">
        <v>5.5</v>
      </c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20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2" spans="1:20" x14ac:dyDescent="0.25">
      <c r="B12" s="1" t="s">
        <v>38</v>
      </c>
      <c r="G12" s="18"/>
      <c r="H12" s="18" t="s">
        <v>109</v>
      </c>
      <c r="I12" s="18"/>
    </row>
    <row r="14" spans="1:20" x14ac:dyDescent="0.25">
      <c r="B14" s="42"/>
      <c r="C14" s="42"/>
      <c r="D14" s="42"/>
      <c r="E14" s="42"/>
      <c r="F14" s="42"/>
      <c r="G14" s="42"/>
      <c r="H14" s="42"/>
      <c r="I14" s="18"/>
    </row>
    <row r="17" spans="2:5" ht="169.9" customHeight="1" x14ac:dyDescent="0.25">
      <c r="B17" s="94" t="s">
        <v>55</v>
      </c>
      <c r="C17" s="94"/>
      <c r="D17" s="94"/>
      <c r="E17" s="94"/>
    </row>
  </sheetData>
  <mergeCells count="13">
    <mergeCell ref="A3:A4"/>
    <mergeCell ref="B3:B4"/>
    <mergeCell ref="C3:C4"/>
    <mergeCell ref="D3:D4"/>
    <mergeCell ref="E3:E4"/>
    <mergeCell ref="O6:R6"/>
    <mergeCell ref="B17:E17"/>
    <mergeCell ref="B2:C2"/>
    <mergeCell ref="D2:E2"/>
    <mergeCell ref="G2:I2"/>
    <mergeCell ref="H3:K3"/>
    <mergeCell ref="L3:M3"/>
    <mergeCell ref="N3:N4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Витяг пас 7461 та 6030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2025-02-14T07:43:49Z</cp:lastPrinted>
  <dcterms:created xsi:type="dcterms:W3CDTF">2022-10-11T07:06:17Z</dcterms:created>
  <dcterms:modified xsi:type="dcterms:W3CDTF">2025-03-10T11:54:56Z</dcterms:modified>
</cp:coreProperties>
</file>