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1325" tabRatio="756" activeTab="4"/>
  </bookViews>
  <sheets>
    <sheet name="Витяг з паспорту6030" sheetId="17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  <sheet name="Вимоги до показників" sheetId="16" r:id="rId6"/>
  </sheets>
  <definedNames>
    <definedName name="_xlnm.Print_Area" localSheetId="0">'Витяг з паспорту6030'!$A$1:$E$33</definedName>
    <definedName name="_xlnm.Print_Area" localSheetId="3">'Показники ефективності'!$A$1:$G$26</definedName>
    <definedName name="_xlnm.Print_Area" localSheetId="1">'Показники затрат'!$B$1:$J$35</definedName>
    <definedName name="_xlnm.Print_Area" localSheetId="2">'Показники продукту'!$A$1:$I$42</definedName>
    <definedName name="_xlnm.Print_Area" localSheetId="4">'Показники якості'!$A$1:$F$31</definedName>
  </definedNames>
  <calcPr calcId="152511"/>
</workbook>
</file>

<file path=xl/calcChain.xml><?xml version="1.0" encoding="utf-8"?>
<calcChain xmlns="http://schemas.openxmlformats.org/spreadsheetml/2006/main">
  <c r="F8" i="13" l="1"/>
  <c r="F9" i="13"/>
  <c r="F11" i="13"/>
  <c r="F13" i="13"/>
  <c r="F14" i="13"/>
  <c r="F15" i="13"/>
  <c r="F16" i="13"/>
  <c r="F17" i="13"/>
  <c r="F19" i="13"/>
  <c r="F20" i="13"/>
  <c r="F22" i="13"/>
  <c r="F24" i="13"/>
  <c r="E22" i="13"/>
  <c r="E24" i="13"/>
  <c r="G22" i="15"/>
  <c r="F22" i="15"/>
  <c r="D24" i="15"/>
  <c r="D22" i="15"/>
  <c r="E9" i="13"/>
  <c r="E11" i="13"/>
  <c r="E13" i="13"/>
  <c r="E14" i="13"/>
  <c r="E15" i="13"/>
  <c r="E16" i="13"/>
  <c r="E17" i="13"/>
  <c r="E19" i="13"/>
  <c r="E20" i="13"/>
  <c r="E8" i="13"/>
  <c r="F6" i="13"/>
  <c r="G24" i="15"/>
  <c r="F24" i="15"/>
  <c r="F17" i="15"/>
  <c r="E6" i="13"/>
  <c r="D6" i="13"/>
  <c r="G13" i="15"/>
  <c r="G8" i="15" l="1"/>
  <c r="G9" i="15"/>
  <c r="G11" i="15"/>
  <c r="G14" i="15"/>
  <c r="G15" i="15"/>
  <c r="G16" i="15"/>
  <c r="G17" i="15"/>
  <c r="G19" i="15"/>
  <c r="G20" i="15"/>
  <c r="G6" i="15"/>
  <c r="F19" i="15"/>
  <c r="F13" i="15"/>
  <c r="F11" i="15"/>
  <c r="F14" i="15"/>
  <c r="F15" i="15"/>
  <c r="F16" i="15"/>
  <c r="F8" i="15"/>
  <c r="F9" i="15"/>
  <c r="F20" i="15"/>
  <c r="F6" i="15"/>
  <c r="E6" i="15"/>
  <c r="D8" i="15"/>
  <c r="I6" i="12"/>
  <c r="H6" i="12"/>
  <c r="G8" i="12" l="1"/>
  <c r="G9" i="12"/>
  <c r="J22" i="3"/>
  <c r="I22" i="3"/>
  <c r="I11" i="3"/>
  <c r="J11" i="3"/>
  <c r="J6" i="3"/>
  <c r="I6" i="3"/>
  <c r="D21" i="15"/>
  <c r="D21" i="13" s="1"/>
  <c r="D9" i="15"/>
  <c r="D11" i="15"/>
  <c r="G12" i="12"/>
  <c r="G13" i="12"/>
  <c r="G14" i="12"/>
  <c r="G15" i="12"/>
  <c r="G16" i="12"/>
  <c r="G18" i="12"/>
  <c r="G19" i="12"/>
  <c r="G20" i="12"/>
  <c r="G21" i="12"/>
  <c r="G22" i="12"/>
  <c r="G23" i="12"/>
  <c r="G24" i="12"/>
  <c r="G11" i="12"/>
  <c r="E11" i="15"/>
  <c r="E13" i="15"/>
  <c r="E14" i="15"/>
  <c r="E15" i="15"/>
  <c r="E16" i="15"/>
  <c r="E19" i="15"/>
  <c r="D19" i="13" s="1"/>
  <c r="E20" i="15"/>
  <c r="D20" i="13" s="1"/>
  <c r="E21" i="15"/>
  <c r="E22" i="15"/>
  <c r="D22" i="13" s="1"/>
  <c r="E24" i="15"/>
  <c r="D16" i="15"/>
  <c r="D19" i="15"/>
  <c r="D20" i="15"/>
  <c r="D13" i="15"/>
  <c r="D13" i="13" s="1"/>
  <c r="D14" i="15"/>
  <c r="D14" i="13"/>
  <c r="D15" i="15"/>
  <c r="D15" i="13" s="1"/>
  <c r="E8" i="15"/>
  <c r="E9" i="15"/>
  <c r="E6" i="3"/>
  <c r="D17" i="12"/>
  <c r="G17" i="12" s="1"/>
  <c r="H20" i="3"/>
  <c r="H21" i="3"/>
  <c r="H19" i="3"/>
  <c r="F17" i="3"/>
  <c r="D17" i="15"/>
  <c r="H12" i="3"/>
  <c r="H14" i="3"/>
  <c r="H15" i="3"/>
  <c r="H16" i="3"/>
  <c r="F6" i="3"/>
  <c r="H6" i="3" s="1"/>
  <c r="G10" i="12"/>
  <c r="D6" i="12"/>
  <c r="G6" i="12" s="1"/>
  <c r="H8" i="3"/>
  <c r="H9" i="3"/>
  <c r="H10" i="3"/>
  <c r="H11" i="3"/>
  <c r="E14" i="17"/>
  <c r="E25" i="17"/>
  <c r="C14" i="17" s="1"/>
  <c r="D26" i="17"/>
  <c r="C26" i="17"/>
  <c r="B2" i="15"/>
  <c r="E26" i="17"/>
  <c r="D16" i="13" l="1"/>
  <c r="D24" i="13"/>
  <c r="D11" i="13"/>
  <c r="D9" i="13"/>
  <c r="D8" i="13"/>
  <c r="E17" i="15"/>
  <c r="D17" i="13" s="1"/>
  <c r="D6" i="15"/>
</calcChain>
</file>

<file path=xl/sharedStrings.xml><?xml version="1.0" encoding="utf-8"?>
<sst xmlns="http://schemas.openxmlformats.org/spreadsheetml/2006/main" count="281" uniqueCount="116">
  <si>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</si>
  <si>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</si>
  <si>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</si>
  <si>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</si>
  <si>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</si>
  <si>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</si>
  <si>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</si>
  <si>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</si>
  <si>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</si>
  <si>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</si>
  <si>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</si>
  <si>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</si>
  <si>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</si>
  <si>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</si>
  <si>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</si>
  <si>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</si>
  <si>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</si>
  <si>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</si>
  <si>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</si>
  <si>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</si>
  <si>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</si>
  <si>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Назва державної/ регіональної цільової програми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</si>
  <si>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</si>
  <si>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</si>
  <si>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</si>
  <si>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</si>
  <si>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</si>
  <si>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</si>
  <si>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</si>
  <si>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</si>
  <si>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</si>
  <si>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</si>
  <si>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</si>
  <si>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</si>
  <si>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</si>
  <si>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</si>
  <si>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</si>
  <si>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</si>
  <si>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</si>
  <si>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</si>
  <si>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</si>
  <si>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</si>
  <si>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Результативні показники бюджетної програми можуть бути сформовані не за всіма групами результативних показників, визначеними у Загальних вимогах до визначення результативних показників бюджетних програм, затверджених наказом Міністерства фінансів України від 10 грудня 2010 року № 1536, зареєстрованих у Міністерстві юстиції України 27 грудня 2010 року за № 1353/18648 (у редакції наказу Міністерства фінансів України від 15 червня 2015 № 553).Результативні показники поділяються на такі групи: показники затрат, показники продукту, показники ефективності та показники якості.</t>
  </si>
  <si>
    <t>Показники затрат визначають обсяги та структуру ресурсів, які забезпечують виконання бюджетної програми, характеризують структуру витрат бюджетної програми та можуть включати штатну чисельність працівників бюджетної установи, у тому числі залучених до надання публічних послуг, кількість осіб, які мають право на отримання публічних послуг, розміри виплат, встановлені нормативно-правовими актами, кількість обладнання, площу будівель тощо, які потребують обслуговування (ремонту, реконструкції, реставрації), загальний обсяг робіт, які необхідно виконати у поточному та наступних роках (загальна потреба), загальну вартість інвестиційних проектів (проектів будівництва).</t>
  </si>
  <si>
    <t>Показники продукту характеризують результати діяльності головного розпорядника за відповідний бюджетний період у межах бюджетної програми, можуть відображати обсяг виробленої продукції, наданих публічних послуг чи виконаних робіт, кількість осіб, яким надано публічні послуги.</t>
  </si>
  <si>
    <t>Показники ефективності характеризують економність при витрачанні бюджетних коштів, співвідношення між одержаним продуктом і витраченим ресурсом та визначаються як витрати ресурсів на одиницю показника продукту, відношення кількості вироблених товарів (виконаних робіт, наданих послуг) до витраченого обсягу ресурсу.</t>
  </si>
  <si>
    <t>Показники якості характеризують динаміку досягнення мети та виконання завдань бюджетної програми, відповідність створеного продукту установленим стандартам (нормативам), рівень реалізації інвестиційних проектів (за весь період з початку реалізації цих проектів), виконання робіт, ступінь готовності об’єктів будівництва, якість створеного продукту; рівень задоволення користувачів публічних послуг відповідно до їх призначення, рівень забезпечення публічними послугами осіб, які мають на них право; висвітлюють послаблення негативних чи посилення позитивних тенденцій в економіці (відповідній сфері діяльності), користь для суспільства від реалізації бюджетної програми, у тому числі з точки зору забезпечення гендерної рівності. Показники, що характеризують рівень освоєння бюджетних коштів, недоцільно включати до складу показників якості.</t>
  </si>
  <si>
    <t>Результативні показники мають:</t>
  </si>
  <si>
    <t>визначатися на підставі цілей державної політики у відповідній сфері діяльності, формування та/або реалізацію якої забезпечує головний розпорядник, та показників їх досягнення на середньостроковий період з урахуванням фактично досягнутих показників у попередніх бюджетних періодах і виходячи із тенденцій розвитку відповідної галузі економіки (сфери діяльності, регіону) та прогнозу її розвитку на перспективу;</t>
  </si>
  <si>
    <t>формулюватися чітко та однозначно, бути зрозумілими та доступними для сприйняття широкими верствами населення;</t>
  </si>
  <si>
    <t>висвітлювати кількісні та якісні характеристики результатів, яких планується досягти за відповідний бюджетний період;</t>
  </si>
  <si>
    <t>характеризувати виконання кожного завдання бюджетної програми та реалізацію кожного напряму використання бюджетних коштів;</t>
  </si>
  <si>
    <t>об’єктивно та реалістично відображати особливості та специфіку діяльності головного розпорядника, висвітлювати результати його діяльності в галузях (сферах діяльності);</t>
  </si>
  <si>
    <t>бути вимірюваними, надавати можливість порівняння за окремі бюджетні періоди, порівняння з аналогічними показниками інших бюджетних установ, мати кількісне вираження в одиницях виміру, які відповідають змісту показника;</t>
  </si>
  <si>
    <t>підтверджуватися офіційною державною статистичною, фінансовою та іншою звітністю, даними бухгалтерського, статистичного та внутрішньогосподарського (управлінського) обліку, що є джерелами інформації для визначення результативних показників, або розраховуватися за допомогою математичних дій з показниками таких звітності та обліку.</t>
  </si>
  <si>
    <t>Результативні показники бюджетних програм, які забезпечують виконання інвестиційних проектів, розроблення та реалізація яких здійснюються з використанням державних капітальних вкладень, формуються з урахуванням інформації та показників, визначених відповідними інвестиційними проектами.</t>
  </si>
  <si>
    <t>Мінфін Наказ №1536 від 10.12.2010 "Про результативні показники бюджетної програми"</t>
  </si>
  <si>
    <t>Номер підпрограми</t>
  </si>
  <si>
    <t>Департамент мiського господарства Дрогобицької мiської ради</t>
  </si>
  <si>
    <t>05447349</t>
  </si>
  <si>
    <t>РАЗОМ</t>
  </si>
  <si>
    <t>0456</t>
  </si>
  <si>
    <t>тис.кв.м.</t>
  </si>
  <si>
    <t>тис. грн.</t>
  </si>
  <si>
    <t>%</t>
  </si>
  <si>
    <t>м.Дрогобич</t>
  </si>
  <si>
    <t>м.Стебник</t>
  </si>
  <si>
    <t>села Дрогобицької МТГ</t>
  </si>
  <si>
    <t>Андрій ПАУТИНКА</t>
  </si>
  <si>
    <t>Розвиток доріг та мостів загального користування державного значення Львівської області в межах Дрогобицької територіальної громади на 2023р.</t>
  </si>
  <si>
    <t>Відшкодування витрат КП «СМУ» Утримання міста:
 (прибирання, утримання кладовища, фонтану,косіння, зрізка дерев, ліквідаціястихійних сміттєзалищ, захоронення, утримання мереж вуличного освітлення, дощової каналізації, майданчиків, зимове утримання доріг та інше</t>
  </si>
  <si>
    <t xml:space="preserve">43032947;         </t>
  </si>
  <si>
    <t>КП " Служба муніципального управління", Служба відновлення у Львівській області</t>
  </si>
  <si>
    <t>Організація благоустрою населених пунктів громади</t>
  </si>
  <si>
    <t>Рішення сесії №2016 від 14.12.2023р." Про бюджет Дрогобицької міської територіальної громади на 2024 рік., № 2131 від 18.01.2024р." Про внесення змін до бюджету Дрогобицької міської територіальної громади на 2024р."</t>
  </si>
  <si>
    <t>Організація благоустрою населених пунктів на 2024р</t>
  </si>
  <si>
    <t>Забезпечення формування зовнішнього вигляду міста, придання йому естетично привабливого вигляду.</t>
  </si>
  <si>
    <t xml:space="preserve">Реалізація Програми здійснюватиметься шляхом проведення містобудівних, архітектурно-художніх, організаційних, інженерно-технічних, екологічних та економічних заходів, які дадуть змогу забезпечити комплексний благоустрій території Дрогобицької міської територіальної громади та сприятливе для життєдіяльності людини середовище. </t>
  </si>
  <si>
    <t xml:space="preserve">Виконання Програми дасть змогу:
- постійно підтримувати  в належному санітарному  стані території  населених пунктів Дрогобицької міської територіальної громади;
- сприяти поліпшенню екологічної ситуації та покращенню умов проживання і відпочинку населення шляхом належного догляду за зеленими насадженнями, дитячими майданчиками, місцями загального користування, утримання та приведення в належний  стан меморіалів, пам’ятників, братських могил, кладовищ;
- покращити зовнішнє освітлення вулиць населених пунктів територіальної громади, що зменшить кількість  дорожньо – транспортних пригод і травматизму та  забезпечить дотримання громадського порядку;
- зменшити кількість скарг від населення;
- забезпечить часткове виконання плану реалізації цілей стратегії сталого розвитку Дрогобицької міської територіальної громади на період до 2030 року.
</t>
  </si>
  <si>
    <t>Виконання Програми дасть змогу:
- постійно підтримувати  в належному санітарному  стані території  населених пунктів Дрогобицької міської територіальної громади;
- сприяти поліпшенню екологічної ситуації та покращенню умов проживання і відпочинку населення шляхом належного догляду за зеленими насадженнями, дитячими майданчиками, місцями загального користування, утримання та приведення в належний  стан меморіалів, пам’ятників, братських могил, кладовищ;
- покращити зовнішнє освітлення вулиць населених пунктів територіальної громади, що зменшить кількість  дорожньо – транспортних пригод і травматизму та  забезпечить дотримання громадського порядку;
- зменшити кількість скарг від населення;
- забезпечить часткове виконання плану реалізації цілей стратегії сталого розвитку Дрогобицької міської територіальної громади на період до 2030 року.</t>
  </si>
  <si>
    <t>2024 рік</t>
  </si>
  <si>
    <t xml:space="preserve">1216030 Організація благоустрою населених пунктів </t>
  </si>
  <si>
    <t>Прибирання вулиць міста</t>
  </si>
  <si>
    <t>2.</t>
  </si>
  <si>
    <t>Утримання та поточний ремонт мереж зовнішнього освітлення  МТГ</t>
  </si>
  <si>
    <t>3.</t>
  </si>
  <si>
    <t>Косіння міських територій</t>
  </si>
  <si>
    <t>Стерилізація безпритульних тварин</t>
  </si>
  <si>
    <t>4.</t>
  </si>
  <si>
    <t>бюджет на 2024</t>
  </si>
  <si>
    <t>в т.ч:</t>
  </si>
  <si>
    <t>1216030 Організація благоустрою населених пунктів</t>
  </si>
  <si>
    <t>Значення працівники</t>
  </si>
  <si>
    <t xml:space="preserve">м.Дрогобич </t>
  </si>
  <si>
    <t>2.1.</t>
  </si>
  <si>
    <t>Середні видатки на1 м кв. прибирання вулиць міста</t>
  </si>
  <si>
    <t>Прогнозний кошторис на виконання робіт КП СМУ</t>
  </si>
  <si>
    <t>грн.</t>
  </si>
  <si>
    <t xml:space="preserve">Обсяг призначень </t>
  </si>
  <si>
    <t xml:space="preserve">Значення </t>
  </si>
  <si>
    <t>обслуговування світтлоточок</t>
  </si>
  <si>
    <t>питома вага бюжетних призначень до запланованих  фактичних витрат%</t>
  </si>
  <si>
    <t>на 2024 рік</t>
  </si>
  <si>
    <t xml:space="preserve"> тис.шт.</t>
  </si>
  <si>
    <t>тис.шт.</t>
  </si>
  <si>
    <t>додаток №16 до програми соціально-економічного та культурного розвитку на 2025 рік</t>
  </si>
  <si>
    <t>Факт за 2024</t>
  </si>
  <si>
    <t>План на 2025</t>
  </si>
  <si>
    <t>план</t>
  </si>
  <si>
    <t>Прогнозний кошторис на виконання робіт КП СМУ 2024 рік</t>
  </si>
  <si>
    <t>Факт за 2024 рік</t>
  </si>
  <si>
    <t>План на 2024</t>
  </si>
  <si>
    <t>Факт 2024</t>
  </si>
  <si>
    <t>План 2025</t>
  </si>
  <si>
    <t xml:space="preserve">Прибирання територій </t>
  </si>
  <si>
    <t>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</si>
</sst>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₴_-;\-* #,##0.00_₴_-;_-* &quot;-&quot;??_₴_-;_-@_-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b/>
      <sz val="10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16" fontId="10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/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/>
    </xf>
    <xf numFmtId="0" fontId="4" fillId="0" borderId="0" xfId="0" applyFont="1"/>
    <xf numFmtId="0" fontId="0" fillId="0" borderId="2" xfId="0" applyFont="1" applyBorder="1"/>
    <xf numFmtId="0" fontId="12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164" fontId="13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2" borderId="2" xfId="0" applyFont="1" applyFill="1" applyBorder="1"/>
    <xf numFmtId="0" fontId="16" fillId="2" borderId="2" xfId="0" applyFont="1" applyFill="1" applyBorder="1" applyAlignment="1">
      <alignment wrapText="1"/>
    </xf>
    <xf numFmtId="0" fontId="14" fillId="2" borderId="2" xfId="0" applyFont="1" applyFill="1" applyBorder="1"/>
    <xf numFmtId="0" fontId="4" fillId="0" borderId="2" xfId="0" applyFont="1" applyBorder="1"/>
    <xf numFmtId="0" fontId="0" fillId="0" borderId="2" xfId="0" applyBorder="1" applyAlignment="1">
      <alignment horizontal="left" vertical="center"/>
    </xf>
    <xf numFmtId="165" fontId="0" fillId="0" borderId="2" xfId="0" applyNumberFormat="1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6" fillId="0" borderId="2" xfId="0" applyFont="1" applyBorder="1" applyAlignment="1">
      <alignment wrapText="1"/>
    </xf>
    <xf numFmtId="0" fontId="0" fillId="0" borderId="2" xfId="0" applyFill="1" applyBorder="1"/>
    <xf numFmtId="165" fontId="14" fillId="2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0" xfId="0" applyBorder="1"/>
    <xf numFmtId="0" fontId="12" fillId="0" borderId="0" xfId="0" applyFont="1" applyBorder="1" applyAlignment="1">
      <alignment wrapText="1"/>
    </xf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Border="1"/>
    <xf numFmtId="0" fontId="17" fillId="0" borderId="0" xfId="0" applyFont="1"/>
    <xf numFmtId="0" fontId="17" fillId="0" borderId="0" xfId="0" applyFont="1" applyBorder="1"/>
    <xf numFmtId="0" fontId="0" fillId="0" borderId="2" xfId="0" applyFill="1" applyBorder="1" applyAlignment="1">
      <alignment horizontal="center" vertical="center"/>
    </xf>
    <xf numFmtId="165" fontId="4" fillId="0" borderId="2" xfId="0" applyNumberFormat="1" applyFont="1" applyBorder="1"/>
    <xf numFmtId="0" fontId="0" fillId="0" borderId="0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/>
    <xf numFmtId="0" fontId="1" fillId="0" borderId="2" xfId="0" quotePrefix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8" fillId="0" borderId="2" xfId="0" applyFont="1" applyBorder="1"/>
    <xf numFmtId="166" fontId="0" fillId="0" borderId="2" xfId="0" applyNumberFormat="1" applyBorder="1"/>
    <xf numFmtId="166" fontId="0" fillId="0" borderId="2" xfId="0" applyNumberFormat="1" applyBorder="1" applyAlignment="1">
      <alignment horizontal="center"/>
    </xf>
    <xf numFmtId="165" fontId="18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view="pageBreakPreview" topLeftCell="A20" zoomScale="93" zoomScaleNormal="100" zoomScaleSheetLayoutView="93" workbookViewId="0">
      <selection activeCell="C11" sqref="C11:E11"/>
    </sheetView>
  </sheetViews>
  <sheetFormatPr defaultRowHeight="15" x14ac:dyDescent="0.25"/>
  <cols>
    <col min="1" max="1" width="11.42578125" customWidth="1"/>
    <col min="2" max="2" width="23.5703125" style="1" customWidth="1"/>
    <col min="3" max="3" width="20.28515625" style="1" customWidth="1"/>
    <col min="4" max="4" width="19.28515625" style="1" customWidth="1"/>
    <col min="5" max="5" width="15.7109375" customWidth="1"/>
  </cols>
  <sheetData>
    <row r="1" spans="1:13" ht="42.75" customHeight="1" x14ac:dyDescent="0.25">
      <c r="C1" s="88" t="s">
        <v>105</v>
      </c>
      <c r="D1" s="88"/>
      <c r="E1" s="88"/>
    </row>
    <row r="3" spans="1:13" ht="39" customHeight="1" x14ac:dyDescent="0.25">
      <c r="A3" s="10" t="s">
        <v>37</v>
      </c>
      <c r="B3" s="72" t="s">
        <v>0</v>
      </c>
      <c r="C3" s="72"/>
      <c r="D3" s="72"/>
      <c r="E3" s="20" t="s">
        <v>41</v>
      </c>
      <c r="F3" s="3"/>
      <c r="G3" s="3"/>
      <c r="H3" s="3"/>
      <c r="I3" s="3"/>
      <c r="J3" s="3"/>
      <c r="K3" s="3"/>
      <c r="L3" s="3"/>
      <c r="M3" s="3"/>
    </row>
    <row r="4" spans="1:13" ht="26.25" customHeight="1" x14ac:dyDescent="0.25">
      <c r="A4" s="11">
        <v>7461</v>
      </c>
      <c r="B4" s="21" t="s">
        <v>38</v>
      </c>
      <c r="C4" s="73" t="s">
        <v>58</v>
      </c>
      <c r="D4" s="74"/>
      <c r="E4" s="22" t="s">
        <v>59</v>
      </c>
    </row>
    <row r="5" spans="1:13" ht="51.75" customHeight="1" x14ac:dyDescent="0.25">
      <c r="A5" s="11">
        <v>7461</v>
      </c>
      <c r="B5" s="21" t="s">
        <v>39</v>
      </c>
      <c r="C5" s="75" t="s">
        <v>72</v>
      </c>
      <c r="D5" s="74"/>
      <c r="E5" s="37" t="s">
        <v>71</v>
      </c>
    </row>
    <row r="6" spans="1:13" x14ac:dyDescent="0.25">
      <c r="A6" s="76" t="s">
        <v>2</v>
      </c>
      <c r="B6" s="77"/>
      <c r="C6" s="77"/>
      <c r="D6" s="78"/>
      <c r="E6" s="12" t="s">
        <v>3</v>
      </c>
    </row>
    <row r="7" spans="1:13" ht="20.65" customHeight="1" x14ac:dyDescent="0.25">
      <c r="A7" s="79" t="s">
        <v>1</v>
      </c>
      <c r="B7" s="80"/>
      <c r="C7" s="80"/>
      <c r="D7" s="81"/>
      <c r="E7" s="13">
        <v>1216030</v>
      </c>
    </row>
    <row r="8" spans="1:13" ht="24" customHeight="1" x14ac:dyDescent="0.25">
      <c r="A8" s="82" t="s">
        <v>4</v>
      </c>
      <c r="B8" s="83"/>
      <c r="C8" s="83"/>
      <c r="D8" s="84"/>
      <c r="E8" s="13">
        <v>6030</v>
      </c>
    </row>
    <row r="9" spans="1:13" ht="23.25" customHeight="1" x14ac:dyDescent="0.25">
      <c r="A9" s="82" t="s">
        <v>4</v>
      </c>
      <c r="B9" s="83"/>
      <c r="C9" s="83"/>
      <c r="D9" s="84"/>
      <c r="E9" s="13">
        <v>6030</v>
      </c>
    </row>
    <row r="10" spans="1:13" ht="16.5" customHeight="1" x14ac:dyDescent="0.25">
      <c r="A10" s="82" t="s">
        <v>5</v>
      </c>
      <c r="B10" s="83"/>
      <c r="C10" s="83"/>
      <c r="D10" s="84"/>
      <c r="E10" s="26" t="s">
        <v>61</v>
      </c>
    </row>
    <row r="11" spans="1:13" ht="49.9" customHeight="1" x14ac:dyDescent="0.25">
      <c r="A11" s="62" t="s">
        <v>6</v>
      </c>
      <c r="B11" s="62"/>
      <c r="C11" s="95" t="s">
        <v>75</v>
      </c>
      <c r="D11" s="96"/>
      <c r="E11" s="96"/>
    </row>
    <row r="12" spans="1:13" ht="39" customHeight="1" x14ac:dyDescent="0.25">
      <c r="A12" s="89" t="s">
        <v>7</v>
      </c>
      <c r="B12" s="90"/>
      <c r="C12" s="19" t="s">
        <v>14</v>
      </c>
      <c r="D12" s="19" t="s">
        <v>8</v>
      </c>
      <c r="E12" s="19" t="s">
        <v>9</v>
      </c>
    </row>
    <row r="13" spans="1:13" ht="49.5" hidden="1" customHeight="1" x14ac:dyDescent="0.25">
      <c r="A13" s="91"/>
      <c r="B13" s="92"/>
      <c r="C13" s="34"/>
      <c r="D13" s="35"/>
      <c r="E13" s="35"/>
    </row>
    <row r="14" spans="1:13" ht="35.25" customHeight="1" x14ac:dyDescent="0.25">
      <c r="A14" s="93"/>
      <c r="B14" s="94"/>
      <c r="C14" s="23">
        <f>SUM(E25:E25)</f>
        <v>0</v>
      </c>
      <c r="D14" s="23"/>
      <c r="E14" s="23">
        <f>SUM(D25:D25)</f>
        <v>0</v>
      </c>
    </row>
    <row r="15" spans="1:13" ht="49.5" customHeight="1" x14ac:dyDescent="0.25">
      <c r="A15" s="62" t="s">
        <v>6</v>
      </c>
      <c r="B15" s="62"/>
      <c r="C15" s="66" t="s">
        <v>69</v>
      </c>
      <c r="D15" s="99"/>
      <c r="E15" s="100"/>
    </row>
    <row r="16" spans="1:13" ht="30.75" customHeight="1" x14ac:dyDescent="0.25">
      <c r="A16" s="62" t="s">
        <v>7</v>
      </c>
      <c r="B16" s="62"/>
      <c r="C16" s="19" t="s">
        <v>14</v>
      </c>
      <c r="D16" s="19" t="s">
        <v>8</v>
      </c>
      <c r="E16" s="19" t="s">
        <v>9</v>
      </c>
    </row>
    <row r="17" spans="1:5" ht="20.25" customHeight="1" x14ac:dyDescent="0.25">
      <c r="A17" s="62"/>
      <c r="B17" s="62"/>
      <c r="C17" s="32"/>
      <c r="D17" s="32"/>
      <c r="E17" s="33"/>
    </row>
    <row r="18" spans="1:5" ht="74.25" customHeight="1" x14ac:dyDescent="0.25">
      <c r="A18" s="62" t="s">
        <v>10</v>
      </c>
      <c r="B18" s="62"/>
      <c r="C18" s="87" t="s">
        <v>74</v>
      </c>
      <c r="D18" s="65"/>
      <c r="E18" s="65"/>
    </row>
    <row r="19" spans="1:5" ht="94.5" customHeight="1" x14ac:dyDescent="0.25">
      <c r="A19" s="62" t="s">
        <v>11</v>
      </c>
      <c r="B19" s="62"/>
      <c r="C19" s="85" t="s">
        <v>77</v>
      </c>
      <c r="D19" s="86"/>
      <c r="E19" s="86"/>
    </row>
    <row r="20" spans="1:5" ht="171.75" customHeight="1" x14ac:dyDescent="0.25">
      <c r="A20" s="12" t="s">
        <v>12</v>
      </c>
      <c r="B20" s="87" t="s">
        <v>79</v>
      </c>
      <c r="C20" s="65"/>
      <c r="D20" s="65"/>
      <c r="E20" s="65"/>
    </row>
    <row r="21" spans="1:5" ht="38.65" customHeight="1" x14ac:dyDescent="0.25">
      <c r="A21" s="12" t="s">
        <v>13</v>
      </c>
      <c r="B21" s="69" t="s">
        <v>76</v>
      </c>
      <c r="C21" s="70"/>
      <c r="D21" s="70"/>
      <c r="E21" s="71"/>
    </row>
    <row r="22" spans="1:5" ht="75.75" customHeight="1" x14ac:dyDescent="0.25">
      <c r="A22" s="62" t="s">
        <v>40</v>
      </c>
      <c r="B22" s="62"/>
      <c r="C22" s="69" t="s">
        <v>73</v>
      </c>
      <c r="D22" s="97"/>
      <c r="E22" s="98"/>
    </row>
    <row r="23" spans="1:5" ht="115.5" customHeight="1" x14ac:dyDescent="0.25">
      <c r="A23" s="62" t="s">
        <v>26</v>
      </c>
      <c r="B23" s="62"/>
      <c r="C23" s="64" t="s">
        <v>78</v>
      </c>
      <c r="D23" s="65"/>
      <c r="E23" s="65"/>
    </row>
    <row r="24" spans="1:5" ht="43.5" customHeight="1" x14ac:dyDescent="0.25">
      <c r="A24" s="62" t="s">
        <v>15</v>
      </c>
      <c r="B24" s="62"/>
      <c r="C24" s="19" t="s">
        <v>16</v>
      </c>
      <c r="D24" s="19" t="s">
        <v>17</v>
      </c>
      <c r="E24" s="19" t="s">
        <v>18</v>
      </c>
    </row>
    <row r="25" spans="1:5" ht="131.25" customHeight="1" x14ac:dyDescent="0.25">
      <c r="A25" s="66" t="s">
        <v>70</v>
      </c>
      <c r="B25" s="67"/>
      <c r="C25" s="31"/>
      <c r="D25" s="25"/>
      <c r="E25" s="23">
        <f>C25+D25</f>
        <v>0</v>
      </c>
    </row>
    <row r="26" spans="1:5" ht="16.899999999999999" customHeight="1" x14ac:dyDescent="0.25">
      <c r="A26" s="68" t="s">
        <v>60</v>
      </c>
      <c r="B26" s="68"/>
      <c r="C26" s="24">
        <f>SUM(C25:C25)</f>
        <v>0</v>
      </c>
      <c r="D26" s="24">
        <f>SUM(D25:D25)</f>
        <v>0</v>
      </c>
      <c r="E26" s="23">
        <f>C26+D26</f>
        <v>0</v>
      </c>
    </row>
    <row r="27" spans="1:5" ht="31.9" customHeight="1" x14ac:dyDescent="0.25">
      <c r="A27" s="62" t="s">
        <v>20</v>
      </c>
      <c r="B27" s="62"/>
      <c r="C27" s="62"/>
      <c r="D27" s="62"/>
      <c r="E27" s="62"/>
    </row>
    <row r="28" spans="1:5" ht="63.75" x14ac:dyDescent="0.25">
      <c r="A28" s="19" t="s">
        <v>21</v>
      </c>
      <c r="B28" s="19" t="s">
        <v>19</v>
      </c>
      <c r="C28" s="19" t="s">
        <v>16</v>
      </c>
      <c r="D28" s="19" t="s">
        <v>17</v>
      </c>
      <c r="E28" s="19" t="s">
        <v>18</v>
      </c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8" t="s">
        <v>30</v>
      </c>
      <c r="C32" s="7"/>
      <c r="D32" s="8" t="s">
        <v>68</v>
      </c>
      <c r="E32" s="6"/>
    </row>
    <row r="33" spans="1:5" x14ac:dyDescent="0.25">
      <c r="A33" s="9"/>
      <c r="B33" s="7"/>
      <c r="C33" s="7"/>
      <c r="D33" s="7"/>
      <c r="E33" s="3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3" t="s">
        <v>42</v>
      </c>
      <c r="B36" s="63"/>
      <c r="C36" s="63"/>
      <c r="D36" s="63"/>
      <c r="E36" s="63"/>
    </row>
    <row r="37" spans="1:5" x14ac:dyDescent="0.25">
      <c r="A37" s="63"/>
      <c r="B37" s="63"/>
      <c r="C37" s="63"/>
      <c r="D37" s="63"/>
      <c r="E37" s="63"/>
    </row>
    <row r="38" spans="1:5" x14ac:dyDescent="0.25">
      <c r="A38" s="63"/>
      <c r="B38" s="63"/>
      <c r="C38" s="63"/>
      <c r="D38" s="63"/>
      <c r="E38" s="63"/>
    </row>
    <row r="39" spans="1:5" x14ac:dyDescent="0.25">
      <c r="A39" s="63"/>
      <c r="B39" s="63"/>
      <c r="C39" s="63"/>
      <c r="D39" s="63"/>
      <c r="E39" s="63"/>
    </row>
    <row r="40" spans="1:5" x14ac:dyDescent="0.25">
      <c r="A40" s="63"/>
      <c r="B40" s="63"/>
      <c r="C40" s="63"/>
      <c r="D40" s="63"/>
      <c r="E40" s="63"/>
    </row>
    <row r="41" spans="1:5" x14ac:dyDescent="0.25">
      <c r="A41" s="63"/>
      <c r="B41" s="63"/>
      <c r="C41" s="63"/>
      <c r="D41" s="63"/>
      <c r="E41" s="63"/>
    </row>
    <row r="42" spans="1:5" x14ac:dyDescent="0.25">
      <c r="A42" s="63"/>
      <c r="B42" s="63"/>
      <c r="C42" s="63"/>
      <c r="D42" s="63"/>
      <c r="E42" s="63"/>
    </row>
    <row r="43" spans="1:5" x14ac:dyDescent="0.25">
      <c r="A43" s="63"/>
      <c r="B43" s="63"/>
      <c r="C43" s="63"/>
      <c r="D43" s="63"/>
      <c r="E43" s="63"/>
    </row>
    <row r="44" spans="1:5" x14ac:dyDescent="0.25">
      <c r="A44" s="6"/>
      <c r="B44" s="7"/>
      <c r="C44" s="7"/>
      <c r="D44" s="7"/>
      <c r="E44" s="6"/>
    </row>
    <row r="45" spans="1:5" x14ac:dyDescent="0.25">
      <c r="A45" s="6"/>
      <c r="B45" s="7"/>
      <c r="C45" s="7"/>
      <c r="D45" s="7"/>
      <c r="E45" s="6"/>
    </row>
    <row r="46" spans="1:5" x14ac:dyDescent="0.25">
      <c r="A46" s="6"/>
      <c r="B46" s="7"/>
      <c r="C46" s="7"/>
      <c r="D46" s="7"/>
      <c r="E46" s="6"/>
    </row>
    <row r="47" spans="1:5" x14ac:dyDescent="0.25">
      <c r="A47" s="6"/>
      <c r="B47" s="7"/>
      <c r="C47" s="7"/>
      <c r="D47" s="7"/>
      <c r="E47" s="6"/>
    </row>
  </sheetData>
  <mergeCells count="30">
    <mergeCell ref="A22:B22"/>
    <mergeCell ref="C22:E22"/>
    <mergeCell ref="A16:B17"/>
    <mergeCell ref="A15:B15"/>
    <mergeCell ref="C15:E15"/>
    <mergeCell ref="A19:B19"/>
    <mergeCell ref="C1:E1"/>
    <mergeCell ref="A12:B14"/>
    <mergeCell ref="B20:E20"/>
    <mergeCell ref="A9:D9"/>
    <mergeCell ref="A10:D10"/>
    <mergeCell ref="A11:B11"/>
    <mergeCell ref="C11:E11"/>
    <mergeCell ref="B21:E21"/>
    <mergeCell ref="B3:D3"/>
    <mergeCell ref="C4:D4"/>
    <mergeCell ref="C5:D5"/>
    <mergeCell ref="A6:D6"/>
    <mergeCell ref="A7:D7"/>
    <mergeCell ref="A8:D8"/>
    <mergeCell ref="C19:E19"/>
    <mergeCell ref="A18:B18"/>
    <mergeCell ref="C18:E18"/>
    <mergeCell ref="A27:E27"/>
    <mergeCell ref="A36:E43"/>
    <mergeCell ref="A23:B23"/>
    <mergeCell ref="C23:E23"/>
    <mergeCell ref="A24:B24"/>
    <mergeCell ref="A25:B25"/>
    <mergeCell ref="A26:B26"/>
  </mergeCells>
  <phoneticPr fontId="0" type="noConversion"/>
  <pageMargins left="0.70866141732283472" right="0.31496062992125984" top="0.55118110236220474" bottom="0.55118110236220474" header="0.19685039370078741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BreakPreview" topLeftCell="A7" zoomScaleNormal="100" zoomScaleSheetLayoutView="100" workbookViewId="0">
      <selection activeCell="J22" sqref="J22"/>
    </sheetView>
  </sheetViews>
  <sheetFormatPr defaultRowHeight="15" x14ac:dyDescent="0.25"/>
  <cols>
    <col min="2" max="2" width="7.28515625" customWidth="1"/>
    <col min="3" max="3" width="38" customWidth="1"/>
    <col min="4" max="4" width="11.85546875" customWidth="1"/>
    <col min="5" max="5" width="14" customWidth="1"/>
    <col min="6" max="6" width="14.7109375" customWidth="1"/>
    <col min="7" max="7" width="17.28515625" customWidth="1"/>
    <col min="8" max="8" width="17.140625" customWidth="1"/>
    <col min="9" max="9" width="10.5703125" customWidth="1"/>
    <col min="10" max="10" width="10.85546875" customWidth="1"/>
  </cols>
  <sheetData>
    <row r="1" spans="1:10" ht="18.75" x14ac:dyDescent="0.3">
      <c r="B1" s="4" t="s">
        <v>35</v>
      </c>
    </row>
    <row r="2" spans="1:10" ht="38.25" customHeight="1" x14ac:dyDescent="0.25">
      <c r="B2" s="10" t="s">
        <v>31</v>
      </c>
      <c r="C2" s="108" t="s">
        <v>81</v>
      </c>
      <c r="D2" s="108"/>
      <c r="E2" s="38"/>
      <c r="F2" s="108"/>
      <c r="G2" s="108"/>
      <c r="H2" s="10" t="s">
        <v>0</v>
      </c>
      <c r="I2" s="59"/>
    </row>
    <row r="3" spans="1:10" ht="25.9" customHeight="1" x14ac:dyDescent="0.25">
      <c r="A3" s="1" t="s">
        <v>57</v>
      </c>
      <c r="B3" s="101" t="s">
        <v>27</v>
      </c>
      <c r="C3" s="102" t="s">
        <v>22</v>
      </c>
      <c r="D3" s="103" t="s">
        <v>24</v>
      </c>
      <c r="E3" s="104" t="s">
        <v>96</v>
      </c>
      <c r="F3" s="103" t="s">
        <v>28</v>
      </c>
      <c r="G3" s="103" t="s">
        <v>25</v>
      </c>
      <c r="H3" s="17" t="s">
        <v>98</v>
      </c>
      <c r="I3" s="106" t="s">
        <v>106</v>
      </c>
      <c r="J3" s="106" t="s">
        <v>107</v>
      </c>
    </row>
    <row r="4" spans="1:10" ht="25.5" customHeight="1" x14ac:dyDescent="0.25">
      <c r="B4" s="101"/>
      <c r="C4" s="102"/>
      <c r="D4" s="103"/>
      <c r="E4" s="105"/>
      <c r="F4" s="103"/>
      <c r="G4" s="103"/>
      <c r="H4" s="14" t="s">
        <v>102</v>
      </c>
      <c r="I4" s="106"/>
      <c r="J4" s="106"/>
    </row>
    <row r="5" spans="1:10" x14ac:dyDescent="0.25">
      <c r="B5" s="15">
        <v>1</v>
      </c>
      <c r="C5" s="15">
        <v>2</v>
      </c>
      <c r="D5" s="15">
        <v>3</v>
      </c>
      <c r="E5" s="15"/>
      <c r="F5" s="16">
        <v>4</v>
      </c>
      <c r="G5" s="16">
        <v>5</v>
      </c>
      <c r="H5" s="15">
        <v>6</v>
      </c>
      <c r="I5" s="60">
        <v>7</v>
      </c>
      <c r="J5" s="57">
        <v>8</v>
      </c>
    </row>
    <row r="6" spans="1:10" s="27" customFormat="1" ht="15.75" x14ac:dyDescent="0.25">
      <c r="B6" s="43">
        <v>1</v>
      </c>
      <c r="C6" s="29" t="s">
        <v>82</v>
      </c>
      <c r="D6" s="28" t="s">
        <v>63</v>
      </c>
      <c r="E6" s="28">
        <f>E8+E9</f>
        <v>15428.5</v>
      </c>
      <c r="F6" s="44">
        <f>F9+F8</f>
        <v>10000</v>
      </c>
      <c r="G6" s="28" t="s">
        <v>89</v>
      </c>
      <c r="H6" s="44">
        <f>F6</f>
        <v>10000</v>
      </c>
      <c r="I6" s="58">
        <f>I9+I8</f>
        <v>14062.8</v>
      </c>
      <c r="J6" s="58">
        <f>J9+J8</f>
        <v>13950</v>
      </c>
    </row>
    <row r="7" spans="1:10" s="27" customFormat="1" ht="15.75" x14ac:dyDescent="0.25">
      <c r="B7" s="43"/>
      <c r="C7" s="29" t="s">
        <v>90</v>
      </c>
      <c r="D7" s="28"/>
      <c r="E7" s="28"/>
      <c r="F7" s="44"/>
      <c r="G7" s="28"/>
      <c r="H7" s="44"/>
      <c r="I7" s="42"/>
      <c r="J7" s="42"/>
    </row>
    <row r="8" spans="1:10" s="27" customFormat="1" ht="15.75" x14ac:dyDescent="0.25">
      <c r="B8" s="28"/>
      <c r="C8" s="40" t="s">
        <v>65</v>
      </c>
      <c r="D8" s="28" t="s">
        <v>63</v>
      </c>
      <c r="E8" s="39">
        <v>11689.3</v>
      </c>
      <c r="F8" s="49">
        <v>9000</v>
      </c>
      <c r="G8" s="41"/>
      <c r="H8" s="44">
        <f>F8</f>
        <v>9000</v>
      </c>
      <c r="I8" s="42">
        <v>11574.1</v>
      </c>
      <c r="J8" s="42">
        <v>11670</v>
      </c>
    </row>
    <row r="9" spans="1:10" s="27" customFormat="1" ht="15.75" x14ac:dyDescent="0.25">
      <c r="B9" s="28"/>
      <c r="C9" s="40" t="s">
        <v>66</v>
      </c>
      <c r="D9" s="28" t="s">
        <v>63</v>
      </c>
      <c r="E9" s="39">
        <v>3739.2</v>
      </c>
      <c r="F9" s="49">
        <v>1000</v>
      </c>
      <c r="G9" s="41"/>
      <c r="H9" s="44">
        <f>F9</f>
        <v>1000</v>
      </c>
      <c r="I9" s="42">
        <v>2488.6999999999998</v>
      </c>
      <c r="J9" s="42">
        <v>2280</v>
      </c>
    </row>
    <row r="10" spans="1:10" s="27" customFormat="1" ht="15.75" x14ac:dyDescent="0.25">
      <c r="B10" s="28"/>
      <c r="C10" s="40" t="s">
        <v>67</v>
      </c>
      <c r="D10" s="28" t="s">
        <v>63</v>
      </c>
      <c r="E10" s="39">
        <v>0</v>
      </c>
      <c r="F10" s="49">
        <v>0</v>
      </c>
      <c r="G10" s="41"/>
      <c r="H10" s="44">
        <f>F10</f>
        <v>0</v>
      </c>
      <c r="I10" s="42"/>
      <c r="J10" s="42"/>
    </row>
    <row r="11" spans="1:10" ht="47.25" x14ac:dyDescent="0.25">
      <c r="B11" s="28" t="s">
        <v>83</v>
      </c>
      <c r="C11" s="29" t="s">
        <v>84</v>
      </c>
      <c r="D11" s="28" t="s">
        <v>63</v>
      </c>
      <c r="E11" s="28">
        <v>5082.3</v>
      </c>
      <c r="F11" s="49">
        <v>3000</v>
      </c>
      <c r="G11" s="28" t="s">
        <v>89</v>
      </c>
      <c r="H11" s="44">
        <f>F11</f>
        <v>3000</v>
      </c>
      <c r="I11" s="17">
        <f>I149+I14+I15+I16</f>
        <v>4355</v>
      </c>
      <c r="J11" s="17">
        <f>J149+J14+J15+J16</f>
        <v>3000</v>
      </c>
    </row>
    <row r="12" spans="1:10" ht="15.75" x14ac:dyDescent="0.25">
      <c r="B12" s="28"/>
      <c r="C12" s="29" t="s">
        <v>90</v>
      </c>
      <c r="D12" s="28"/>
      <c r="E12" s="28"/>
      <c r="F12" s="49"/>
      <c r="G12" s="28"/>
      <c r="H12" s="44">
        <f>F12</f>
        <v>0</v>
      </c>
      <c r="I12" s="17"/>
      <c r="J12" s="17"/>
    </row>
    <row r="13" spans="1:10" ht="15.75" x14ac:dyDescent="0.25">
      <c r="B13" s="28"/>
      <c r="C13" s="29" t="s">
        <v>100</v>
      </c>
      <c r="D13" s="28" t="s">
        <v>63</v>
      </c>
      <c r="E13" s="28">
        <v>5082.3</v>
      </c>
      <c r="F13" s="49">
        <v>3000</v>
      </c>
      <c r="G13" s="28"/>
      <c r="H13" s="44">
        <v>3000</v>
      </c>
      <c r="I13" s="17">
        <v>4355</v>
      </c>
      <c r="J13" s="17">
        <v>3000</v>
      </c>
    </row>
    <row r="14" spans="1:10" ht="15.75" x14ac:dyDescent="0.25">
      <c r="B14" s="28"/>
      <c r="C14" s="40" t="s">
        <v>65</v>
      </c>
      <c r="D14" s="28" t="s">
        <v>63</v>
      </c>
      <c r="E14" s="28">
        <v>1695</v>
      </c>
      <c r="F14" s="49">
        <v>1000</v>
      </c>
      <c r="G14" s="28"/>
      <c r="H14" s="44">
        <f>F14</f>
        <v>1000</v>
      </c>
      <c r="I14" s="17">
        <v>2254</v>
      </c>
      <c r="J14" s="17">
        <v>1500</v>
      </c>
    </row>
    <row r="15" spans="1:10" ht="15.75" x14ac:dyDescent="0.25">
      <c r="B15" s="28"/>
      <c r="C15" s="40" t="s">
        <v>66</v>
      </c>
      <c r="D15" s="28" t="s">
        <v>63</v>
      </c>
      <c r="E15" s="28">
        <v>1694</v>
      </c>
      <c r="F15" s="49">
        <v>1000</v>
      </c>
      <c r="G15" s="28"/>
      <c r="H15" s="44">
        <f>F15</f>
        <v>1000</v>
      </c>
      <c r="I15" s="17">
        <v>1050.5</v>
      </c>
      <c r="J15" s="17">
        <v>750</v>
      </c>
    </row>
    <row r="16" spans="1:10" ht="15.75" x14ac:dyDescent="0.25">
      <c r="B16" s="28"/>
      <c r="C16" s="40" t="s">
        <v>67</v>
      </c>
      <c r="D16" s="28" t="s">
        <v>63</v>
      </c>
      <c r="E16" s="28">
        <v>1693.3</v>
      </c>
      <c r="F16" s="49">
        <v>1000</v>
      </c>
      <c r="G16" s="28"/>
      <c r="H16" s="44">
        <f>F16</f>
        <v>1000</v>
      </c>
      <c r="I16" s="17">
        <v>1050.5</v>
      </c>
      <c r="J16" s="17">
        <v>750</v>
      </c>
    </row>
    <row r="17" spans="2:10" ht="23.25" customHeight="1" x14ac:dyDescent="0.25">
      <c r="B17" s="28" t="s">
        <v>85</v>
      </c>
      <c r="C17" s="29" t="s">
        <v>86</v>
      </c>
      <c r="D17" s="28" t="s">
        <v>63</v>
      </c>
      <c r="E17" s="28">
        <v>3103.5</v>
      </c>
      <c r="F17" s="44">
        <f>F19+F20+F21</f>
        <v>2000</v>
      </c>
      <c r="G17" s="28"/>
      <c r="H17" s="44">
        <v>2000</v>
      </c>
      <c r="I17" s="17">
        <v>2676.8</v>
      </c>
      <c r="J17" s="17">
        <v>2500</v>
      </c>
    </row>
    <row r="18" spans="2:10" s="27" customFormat="1" ht="18.75" customHeight="1" x14ac:dyDescent="0.25">
      <c r="B18" s="42"/>
      <c r="C18" s="29" t="s">
        <v>90</v>
      </c>
      <c r="D18" s="28"/>
      <c r="E18" s="28"/>
      <c r="F18" s="28"/>
      <c r="G18" s="28" t="s">
        <v>89</v>
      </c>
      <c r="H18" s="44"/>
      <c r="I18" s="42"/>
      <c r="J18" s="42"/>
    </row>
    <row r="19" spans="2:10" s="27" customFormat="1" ht="15.75" x14ac:dyDescent="0.25">
      <c r="B19" s="28"/>
      <c r="C19" s="40" t="s">
        <v>65</v>
      </c>
      <c r="D19" s="28" t="s">
        <v>63</v>
      </c>
      <c r="E19" s="28">
        <v>2303.5</v>
      </c>
      <c r="F19" s="44">
        <v>1500</v>
      </c>
      <c r="G19" s="28"/>
      <c r="H19" s="44">
        <f>F19</f>
        <v>1500</v>
      </c>
      <c r="I19" s="42">
        <v>2222</v>
      </c>
      <c r="J19" s="42">
        <v>2000</v>
      </c>
    </row>
    <row r="20" spans="2:10" s="27" customFormat="1" ht="15.75" x14ac:dyDescent="0.25">
      <c r="B20" s="28"/>
      <c r="C20" s="40" t="s">
        <v>66</v>
      </c>
      <c r="D20" s="28" t="s">
        <v>63</v>
      </c>
      <c r="E20" s="28">
        <v>650</v>
      </c>
      <c r="F20" s="44">
        <v>400</v>
      </c>
      <c r="G20" s="28"/>
      <c r="H20" s="44">
        <f>F20</f>
        <v>400</v>
      </c>
      <c r="I20" s="42">
        <v>454.8</v>
      </c>
      <c r="J20" s="42">
        <v>500</v>
      </c>
    </row>
    <row r="21" spans="2:10" s="27" customFormat="1" ht="15.75" x14ac:dyDescent="0.25">
      <c r="B21" s="28"/>
      <c r="C21" s="40" t="s">
        <v>67</v>
      </c>
      <c r="D21" s="28" t="s">
        <v>63</v>
      </c>
      <c r="E21" s="28">
        <v>150</v>
      </c>
      <c r="F21" s="44">
        <v>100</v>
      </c>
      <c r="G21" s="28"/>
      <c r="H21" s="44">
        <f>F21</f>
        <v>100</v>
      </c>
      <c r="I21" s="42"/>
      <c r="J21" s="42"/>
    </row>
    <row r="22" spans="2:10" ht="31.5" x14ac:dyDescent="0.25">
      <c r="B22" s="28" t="s">
        <v>88</v>
      </c>
      <c r="C22" s="29" t="s">
        <v>87</v>
      </c>
      <c r="D22" s="28" t="s">
        <v>63</v>
      </c>
      <c r="E22" s="28">
        <v>800</v>
      </c>
      <c r="F22" s="44">
        <v>500</v>
      </c>
      <c r="G22" s="28" t="s">
        <v>89</v>
      </c>
      <c r="H22" s="44">
        <v>500</v>
      </c>
      <c r="I22" s="17">
        <f>I24</f>
        <v>783.5</v>
      </c>
      <c r="J22" s="17">
        <f>J24</f>
        <v>500</v>
      </c>
    </row>
    <row r="23" spans="2:10" ht="15.75" x14ac:dyDescent="0.25">
      <c r="B23" s="28"/>
      <c r="C23" s="29" t="s">
        <v>90</v>
      </c>
      <c r="D23" s="28"/>
      <c r="E23" s="28"/>
      <c r="F23" s="44"/>
      <c r="G23" s="28"/>
      <c r="H23" s="44"/>
      <c r="I23" s="17"/>
      <c r="J23" s="17"/>
    </row>
    <row r="24" spans="2:10" ht="15.75" x14ac:dyDescent="0.25">
      <c r="B24" s="28"/>
      <c r="C24" s="40" t="s">
        <v>65</v>
      </c>
      <c r="D24" s="28" t="s">
        <v>63</v>
      </c>
      <c r="E24" s="28">
        <v>800</v>
      </c>
      <c r="F24" s="44">
        <v>500</v>
      </c>
      <c r="G24" s="28"/>
      <c r="H24" s="44">
        <v>500</v>
      </c>
      <c r="I24" s="17">
        <v>783.5</v>
      </c>
      <c r="J24" s="17">
        <v>500</v>
      </c>
    </row>
    <row r="25" spans="2:10" ht="15.75" x14ac:dyDescent="0.25">
      <c r="B25" s="28"/>
      <c r="C25" s="40" t="s">
        <v>66</v>
      </c>
      <c r="D25" s="28" t="s">
        <v>63</v>
      </c>
      <c r="E25" s="28"/>
      <c r="F25" s="44">
        <v>0</v>
      </c>
      <c r="G25" s="28"/>
      <c r="H25" s="44">
        <v>0</v>
      </c>
      <c r="I25" s="17">
        <v>0</v>
      </c>
      <c r="J25" s="17">
        <v>0</v>
      </c>
    </row>
    <row r="26" spans="2:10" ht="15.75" x14ac:dyDescent="0.25">
      <c r="B26" s="28"/>
      <c r="C26" s="40" t="s">
        <v>67</v>
      </c>
      <c r="D26" s="28" t="s">
        <v>63</v>
      </c>
      <c r="E26" s="28"/>
      <c r="F26" s="44">
        <v>0</v>
      </c>
      <c r="G26" s="28"/>
      <c r="H26" s="44">
        <v>0</v>
      </c>
      <c r="I26" s="17">
        <v>0</v>
      </c>
      <c r="J26" s="17">
        <v>0</v>
      </c>
    </row>
    <row r="27" spans="2:10" x14ac:dyDescent="0.25">
      <c r="B27" s="17"/>
      <c r="C27" s="17"/>
      <c r="D27" s="17"/>
      <c r="E27" s="17"/>
      <c r="F27" s="17"/>
      <c r="G27" s="17"/>
      <c r="H27" s="44"/>
      <c r="I27" s="17"/>
      <c r="J27" s="17"/>
    </row>
    <row r="28" spans="2:10" x14ac:dyDescent="0.25">
      <c r="B28" s="17"/>
      <c r="C28" s="17"/>
      <c r="D28" s="17"/>
      <c r="E28" s="17"/>
      <c r="F28" s="17"/>
      <c r="G28" s="17"/>
      <c r="H28" s="44"/>
      <c r="I28" s="17"/>
      <c r="J28" s="17"/>
    </row>
    <row r="29" spans="2:10" x14ac:dyDescent="0.25">
      <c r="B29" s="17"/>
      <c r="C29" s="17"/>
      <c r="D29" s="17"/>
      <c r="E29" s="17"/>
      <c r="F29" s="17"/>
      <c r="G29" s="17"/>
      <c r="H29" s="17"/>
      <c r="I29" s="17"/>
      <c r="J29" s="17"/>
    </row>
    <row r="30" spans="2:10" x14ac:dyDescent="0.25">
      <c r="B30" s="17"/>
      <c r="C30" s="17"/>
      <c r="D30" s="17"/>
      <c r="E30" s="17"/>
      <c r="F30" s="17"/>
      <c r="G30" s="17"/>
      <c r="H30" s="17"/>
      <c r="I30" s="17"/>
      <c r="J30" s="17"/>
    </row>
    <row r="31" spans="2:10" x14ac:dyDescent="0.25">
      <c r="B31" s="17"/>
      <c r="C31" s="17"/>
      <c r="D31" s="17"/>
      <c r="E31" s="17"/>
      <c r="F31" s="17"/>
      <c r="G31" s="17"/>
      <c r="H31" s="17"/>
      <c r="I31" s="17"/>
      <c r="J31" s="17"/>
    </row>
    <row r="32" spans="2:10" x14ac:dyDescent="0.25">
      <c r="B32" s="17"/>
      <c r="C32" s="17"/>
      <c r="D32" s="17"/>
      <c r="E32" s="17"/>
      <c r="F32" s="17"/>
      <c r="G32" s="17"/>
      <c r="H32" s="17"/>
      <c r="I32" s="17"/>
      <c r="J32" s="17"/>
    </row>
    <row r="34" spans="3:7" x14ac:dyDescent="0.25">
      <c r="C34" s="2" t="s">
        <v>30</v>
      </c>
    </row>
    <row r="37" spans="3:7" ht="136.5" customHeight="1" x14ac:dyDescent="0.25">
      <c r="C37" s="107" t="s">
        <v>43</v>
      </c>
      <c r="D37" s="107"/>
      <c r="E37" s="107"/>
      <c r="F37" s="107"/>
      <c r="G37" s="107"/>
    </row>
  </sheetData>
  <mergeCells count="11">
    <mergeCell ref="J3:J4"/>
    <mergeCell ref="C37:G37"/>
    <mergeCell ref="F2:G2"/>
    <mergeCell ref="G3:G4"/>
    <mergeCell ref="C2:D2"/>
    <mergeCell ref="I3:I4"/>
    <mergeCell ref="B3:B4"/>
    <mergeCell ref="C3:C4"/>
    <mergeCell ref="D3:D4"/>
    <mergeCell ref="F3:F4"/>
    <mergeCell ref="E3:E4"/>
  </mergeCells>
  <phoneticPr fontId="0" type="noConversion"/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A4" zoomScale="115" zoomScaleNormal="100" zoomScaleSheetLayoutView="115" workbookViewId="0">
      <selection activeCell="H22" sqref="H22:I22"/>
    </sheetView>
  </sheetViews>
  <sheetFormatPr defaultRowHeight="15" x14ac:dyDescent="0.25"/>
  <cols>
    <col min="1" max="1" width="10.28515625" customWidth="1"/>
    <col min="2" max="2" width="42.140625" customWidth="1"/>
    <col min="3" max="3" width="9.28515625" customWidth="1"/>
    <col min="4" max="4" width="18" customWidth="1"/>
    <col min="5" max="6" width="11.85546875" customWidth="1"/>
    <col min="7" max="7" width="19" customWidth="1"/>
    <col min="8" max="8" width="13.5703125" customWidth="1"/>
    <col min="9" max="9" width="11" customWidth="1"/>
  </cols>
  <sheetData>
    <row r="1" spans="1:11" ht="19.5" thickBot="1" x14ac:dyDescent="0.35">
      <c r="A1" s="4" t="s">
        <v>34</v>
      </c>
    </row>
    <row r="2" spans="1:11" ht="38.25" customHeight="1" thickTop="1" thickBot="1" x14ac:dyDescent="0.3">
      <c r="A2" s="10" t="s">
        <v>31</v>
      </c>
      <c r="B2" s="108" t="s">
        <v>91</v>
      </c>
      <c r="C2" s="108"/>
      <c r="D2" s="108"/>
      <c r="E2" s="108"/>
      <c r="F2" s="38"/>
      <c r="G2" s="10" t="s">
        <v>0</v>
      </c>
      <c r="H2" s="17"/>
      <c r="I2" s="17"/>
      <c r="K2" s="5"/>
    </row>
    <row r="3" spans="1:11" ht="25.9" customHeight="1" thickTop="1" x14ac:dyDescent="0.25">
      <c r="A3" s="101" t="s">
        <v>27</v>
      </c>
      <c r="B3" s="102" t="s">
        <v>29</v>
      </c>
      <c r="C3" s="103" t="s">
        <v>24</v>
      </c>
      <c r="D3" s="103" t="s">
        <v>99</v>
      </c>
      <c r="E3" s="103" t="s">
        <v>25</v>
      </c>
      <c r="F3" s="104" t="s">
        <v>92</v>
      </c>
      <c r="G3" s="103" t="s">
        <v>80</v>
      </c>
      <c r="H3" s="103"/>
      <c r="I3" s="106" t="s">
        <v>107</v>
      </c>
    </row>
    <row r="4" spans="1:11" ht="28.5" customHeight="1" x14ac:dyDescent="0.25">
      <c r="A4" s="101"/>
      <c r="B4" s="102"/>
      <c r="C4" s="103"/>
      <c r="D4" s="103"/>
      <c r="E4" s="103"/>
      <c r="F4" s="105"/>
      <c r="G4" s="14" t="s">
        <v>108</v>
      </c>
      <c r="H4" s="17" t="s">
        <v>106</v>
      </c>
      <c r="I4" s="106"/>
    </row>
    <row r="5" spans="1:11" x14ac:dyDescent="0.25">
      <c r="A5" s="15">
        <v>1</v>
      </c>
      <c r="B5" s="15">
        <v>2</v>
      </c>
      <c r="C5" s="15">
        <v>3</v>
      </c>
      <c r="D5" s="16">
        <v>4</v>
      </c>
      <c r="E5" s="16">
        <v>5</v>
      </c>
      <c r="F5" s="15">
        <v>6</v>
      </c>
      <c r="G5" s="57">
        <v>7</v>
      </c>
      <c r="H5" s="17"/>
      <c r="I5" s="17"/>
    </row>
    <row r="6" spans="1:11" ht="15.75" x14ac:dyDescent="0.25">
      <c r="A6" s="43">
        <v>1</v>
      </c>
      <c r="B6" s="29" t="s">
        <v>82</v>
      </c>
      <c r="C6" s="28" t="s">
        <v>62</v>
      </c>
      <c r="D6" s="28">
        <f>D9+D8</f>
        <v>70115.13</v>
      </c>
      <c r="E6" s="28"/>
      <c r="F6" s="28">
        <v>59</v>
      </c>
      <c r="G6" s="28">
        <f>D6</f>
        <v>70115.13</v>
      </c>
      <c r="H6" s="17">
        <f>SUM(H8:H9)</f>
        <v>68439.899999999994</v>
      </c>
      <c r="I6" s="17">
        <f>SUM(I8:I9)</f>
        <v>68439.899999999994</v>
      </c>
    </row>
    <row r="7" spans="1:11" ht="15.75" x14ac:dyDescent="0.25">
      <c r="A7" s="43"/>
      <c r="B7" s="29" t="s">
        <v>90</v>
      </c>
      <c r="E7" s="28"/>
      <c r="F7" s="28"/>
    </row>
    <row r="8" spans="1:11" ht="15.75" x14ac:dyDescent="0.25">
      <c r="A8" s="28"/>
      <c r="B8" s="40" t="s">
        <v>65</v>
      </c>
      <c r="C8" s="28" t="s">
        <v>62</v>
      </c>
      <c r="D8" s="41">
        <v>49751.519999999997</v>
      </c>
      <c r="E8" s="41"/>
      <c r="F8" s="41">
        <v>45</v>
      </c>
      <c r="G8" s="28">
        <f>D8</f>
        <v>49751.519999999997</v>
      </c>
      <c r="H8" s="17">
        <v>48351.6</v>
      </c>
      <c r="I8" s="17">
        <v>48351.6</v>
      </c>
    </row>
    <row r="9" spans="1:11" ht="15.75" x14ac:dyDescent="0.25">
      <c r="A9" s="28"/>
      <c r="B9" s="40" t="s">
        <v>66</v>
      </c>
      <c r="C9" s="28" t="s">
        <v>62</v>
      </c>
      <c r="D9" s="41">
        <v>20363.61</v>
      </c>
      <c r="E9" s="41"/>
      <c r="F9" s="41">
        <v>14</v>
      </c>
      <c r="G9" s="28">
        <f>D9</f>
        <v>20363.61</v>
      </c>
      <c r="H9" s="17">
        <v>20088.3</v>
      </c>
      <c r="I9" s="17">
        <v>20088.3</v>
      </c>
    </row>
    <row r="10" spans="1:11" ht="15.75" x14ac:dyDescent="0.25">
      <c r="A10" s="28"/>
      <c r="B10" s="40" t="s">
        <v>67</v>
      </c>
      <c r="C10" s="28" t="s">
        <v>62</v>
      </c>
      <c r="D10" s="41">
        <v>0</v>
      </c>
      <c r="E10" s="41"/>
      <c r="F10" s="41"/>
      <c r="G10" s="28">
        <f>D10</f>
        <v>0</v>
      </c>
      <c r="H10" s="17"/>
      <c r="I10" s="17"/>
    </row>
    <row r="11" spans="1:11" ht="31.5" x14ac:dyDescent="0.25">
      <c r="A11" s="28" t="s">
        <v>83</v>
      </c>
      <c r="B11" s="29" t="s">
        <v>84</v>
      </c>
      <c r="C11" s="28" t="s">
        <v>103</v>
      </c>
      <c r="D11" s="28">
        <v>8.3059999999999992</v>
      </c>
      <c r="E11" s="17"/>
      <c r="F11" s="17">
        <v>9</v>
      </c>
      <c r="G11" s="28">
        <f>D11</f>
        <v>8.3059999999999992</v>
      </c>
      <c r="H11" s="17">
        <v>8.3059999999999992</v>
      </c>
      <c r="I11" s="17">
        <v>8.3059999999999992</v>
      </c>
    </row>
    <row r="12" spans="1:11" ht="15.75" x14ac:dyDescent="0.25">
      <c r="A12" s="28"/>
      <c r="B12" s="29" t="s">
        <v>90</v>
      </c>
      <c r="C12" s="28"/>
      <c r="D12" s="28"/>
      <c r="E12" s="17"/>
      <c r="F12" s="17"/>
      <c r="G12" s="28">
        <f t="shared" ref="G12:G24" si="0">D12</f>
        <v>0</v>
      </c>
      <c r="H12" s="17"/>
      <c r="I12" s="17"/>
    </row>
    <row r="13" spans="1:11" ht="15.75" x14ac:dyDescent="0.25">
      <c r="A13" s="28" t="s">
        <v>94</v>
      </c>
      <c r="B13" s="29" t="s">
        <v>100</v>
      </c>
      <c r="C13" s="28" t="s">
        <v>103</v>
      </c>
      <c r="D13" s="17">
        <v>8.3059999999999992</v>
      </c>
      <c r="E13" s="17"/>
      <c r="F13" s="17">
        <v>9</v>
      </c>
      <c r="G13" s="28">
        <f t="shared" si="0"/>
        <v>8.3059999999999992</v>
      </c>
      <c r="H13" s="28">
        <v>8.3059999999999992</v>
      </c>
      <c r="I13" s="28">
        <v>8.3059999999999992</v>
      </c>
    </row>
    <row r="14" spans="1:11" ht="15.75" x14ac:dyDescent="0.25">
      <c r="A14" s="28"/>
      <c r="B14" s="40" t="s">
        <v>93</v>
      </c>
      <c r="C14" s="28" t="s">
        <v>103</v>
      </c>
      <c r="D14" s="17">
        <v>5.4</v>
      </c>
      <c r="E14" s="17"/>
      <c r="F14" s="17"/>
      <c r="G14" s="28">
        <f t="shared" si="0"/>
        <v>5.4</v>
      </c>
      <c r="H14" s="17">
        <v>5.4</v>
      </c>
      <c r="I14" s="17">
        <v>5.4</v>
      </c>
    </row>
    <row r="15" spans="1:11" ht="15.75" x14ac:dyDescent="0.25">
      <c r="A15" s="28"/>
      <c r="B15" s="40" t="s">
        <v>66</v>
      </c>
      <c r="C15" s="28" t="s">
        <v>103</v>
      </c>
      <c r="D15" s="28">
        <v>0.95499999999999996</v>
      </c>
      <c r="E15" s="17"/>
      <c r="F15" s="28"/>
      <c r="G15" s="28">
        <f t="shared" si="0"/>
        <v>0.95499999999999996</v>
      </c>
      <c r="H15" s="17">
        <v>0.95499999999999996</v>
      </c>
      <c r="I15" s="17">
        <v>0.95499999999999996</v>
      </c>
    </row>
    <row r="16" spans="1:11" ht="15.75" x14ac:dyDescent="0.25">
      <c r="A16" s="28"/>
      <c r="B16" s="40" t="s">
        <v>67</v>
      </c>
      <c r="C16" s="28" t="s">
        <v>103</v>
      </c>
      <c r="D16" s="28">
        <v>1.9510000000000001</v>
      </c>
      <c r="E16" s="17"/>
      <c r="F16" s="28"/>
      <c r="G16" s="28">
        <f t="shared" si="0"/>
        <v>1.9510000000000001</v>
      </c>
      <c r="H16" s="17">
        <v>1.9510000000000001</v>
      </c>
      <c r="I16" s="17">
        <v>1.95</v>
      </c>
    </row>
    <row r="17" spans="1:9" ht="15.75" x14ac:dyDescent="0.25">
      <c r="A17" s="28" t="s">
        <v>85</v>
      </c>
      <c r="B17" s="29" t="s">
        <v>86</v>
      </c>
      <c r="C17" s="28" t="s">
        <v>62</v>
      </c>
      <c r="D17" s="28">
        <f>SUM(D19:D21)</f>
        <v>1152.8</v>
      </c>
      <c r="E17" s="28"/>
      <c r="F17" s="28">
        <v>7</v>
      </c>
      <c r="G17" s="28">
        <f t="shared" si="0"/>
        <v>1152.8</v>
      </c>
      <c r="H17" s="17">
        <v>1014.7</v>
      </c>
      <c r="I17" s="17">
        <v>1014.7</v>
      </c>
    </row>
    <row r="18" spans="1:9" ht="15.75" x14ac:dyDescent="0.25">
      <c r="A18" s="42"/>
      <c r="B18" s="29" t="s">
        <v>90</v>
      </c>
      <c r="E18" s="28"/>
      <c r="F18" s="28"/>
      <c r="G18" s="28">
        <f t="shared" si="0"/>
        <v>0</v>
      </c>
      <c r="H18" s="17"/>
      <c r="I18" s="17"/>
    </row>
    <row r="19" spans="1:9" s="27" customFormat="1" ht="15.75" x14ac:dyDescent="0.25">
      <c r="A19" s="28"/>
      <c r="B19" s="40" t="s">
        <v>65</v>
      </c>
      <c r="C19" s="28" t="s">
        <v>62</v>
      </c>
      <c r="D19" s="28">
        <v>868.5</v>
      </c>
      <c r="E19" s="28"/>
      <c r="F19" s="28"/>
      <c r="G19" s="28">
        <f t="shared" si="0"/>
        <v>868.5</v>
      </c>
      <c r="H19" s="110">
        <v>849.2</v>
      </c>
      <c r="I19" s="110">
        <v>849.2</v>
      </c>
    </row>
    <row r="20" spans="1:9" s="27" customFormat="1" ht="15.75" x14ac:dyDescent="0.25">
      <c r="A20" s="28"/>
      <c r="B20" s="40" t="s">
        <v>66</v>
      </c>
      <c r="C20" s="28" t="s">
        <v>62</v>
      </c>
      <c r="D20" s="28">
        <v>224.1</v>
      </c>
      <c r="E20" s="28"/>
      <c r="F20" s="28"/>
      <c r="G20" s="28">
        <f t="shared" si="0"/>
        <v>224.1</v>
      </c>
      <c r="H20" s="110">
        <v>165.5</v>
      </c>
      <c r="I20" s="110">
        <v>165.5</v>
      </c>
    </row>
    <row r="21" spans="1:9" s="27" customFormat="1" ht="15.75" x14ac:dyDescent="0.25">
      <c r="A21" s="28"/>
      <c r="B21" s="40" t="s">
        <v>67</v>
      </c>
      <c r="C21" s="28" t="s">
        <v>62</v>
      </c>
      <c r="D21" s="28">
        <v>60.2</v>
      </c>
      <c r="E21" s="28"/>
      <c r="F21" s="28"/>
      <c r="G21" s="28">
        <f t="shared" si="0"/>
        <v>60.2</v>
      </c>
      <c r="H21" s="42"/>
      <c r="I21" s="42"/>
    </row>
    <row r="22" spans="1:9" s="27" customFormat="1" ht="15.75" x14ac:dyDescent="0.25">
      <c r="A22" s="28" t="s">
        <v>88</v>
      </c>
      <c r="B22" s="29" t="s">
        <v>87</v>
      </c>
      <c r="C22" s="28"/>
      <c r="D22" s="17">
        <v>189</v>
      </c>
      <c r="E22" s="28"/>
      <c r="F22" s="28">
        <v>3</v>
      </c>
      <c r="G22" s="28">
        <f t="shared" si="0"/>
        <v>189</v>
      </c>
      <c r="H22" s="110">
        <v>0.157</v>
      </c>
      <c r="I22" s="110">
        <v>0.111</v>
      </c>
    </row>
    <row r="23" spans="1:9" ht="15.75" x14ac:dyDescent="0.25">
      <c r="A23" s="28"/>
      <c r="B23" s="29" t="s">
        <v>90</v>
      </c>
      <c r="C23" s="28"/>
      <c r="D23" s="17"/>
      <c r="E23" s="17"/>
      <c r="F23" s="17"/>
      <c r="G23" s="28">
        <f t="shared" si="0"/>
        <v>0</v>
      </c>
      <c r="H23" s="17"/>
      <c r="I23" s="17"/>
    </row>
    <row r="24" spans="1:9" ht="15.75" x14ac:dyDescent="0.25">
      <c r="A24" s="28"/>
      <c r="B24" s="40" t="s">
        <v>65</v>
      </c>
      <c r="C24" s="17" t="s">
        <v>104</v>
      </c>
      <c r="D24" s="48">
        <v>0.189</v>
      </c>
      <c r="E24" s="17"/>
      <c r="F24" s="17">
        <v>3</v>
      </c>
      <c r="G24" s="28">
        <f t="shared" si="0"/>
        <v>0.189</v>
      </c>
      <c r="H24" s="17">
        <v>0.157</v>
      </c>
      <c r="I24" s="17">
        <v>0.111</v>
      </c>
    </row>
    <row r="25" spans="1:9" ht="15.75" x14ac:dyDescent="0.25">
      <c r="A25" s="28"/>
      <c r="B25" s="40" t="s">
        <v>66</v>
      </c>
      <c r="C25" s="17" t="s">
        <v>104</v>
      </c>
      <c r="D25" s="17"/>
      <c r="E25" s="17"/>
      <c r="F25" s="17"/>
      <c r="G25" s="17"/>
      <c r="H25" s="17"/>
      <c r="I25" s="17"/>
    </row>
    <row r="26" spans="1:9" ht="15.75" x14ac:dyDescent="0.25">
      <c r="A26" s="28"/>
      <c r="B26" s="40" t="s">
        <v>67</v>
      </c>
      <c r="C26" s="17" t="s">
        <v>104</v>
      </c>
      <c r="D26" s="17"/>
      <c r="E26" s="17"/>
      <c r="F26" s="17"/>
      <c r="G26" s="17"/>
      <c r="H26" s="17"/>
      <c r="I26" s="17"/>
    </row>
    <row r="27" spans="1:9" ht="15.75" x14ac:dyDescent="0.25">
      <c r="A27" s="17"/>
      <c r="B27" s="40"/>
      <c r="C27" s="17"/>
      <c r="D27" s="17"/>
      <c r="E27" s="17"/>
      <c r="F27" s="17"/>
      <c r="G27" s="17"/>
      <c r="H27" s="17"/>
      <c r="I27" s="17"/>
    </row>
    <row r="28" spans="1:9" x14ac:dyDescent="0.25">
      <c r="A28" s="17"/>
      <c r="B28" s="17"/>
      <c r="C28" s="17"/>
      <c r="D28" s="17"/>
      <c r="E28" s="17"/>
      <c r="F28" s="17"/>
      <c r="G28" s="17"/>
      <c r="H28" s="17"/>
      <c r="I28" s="17"/>
    </row>
    <row r="29" spans="1:9" x14ac:dyDescent="0.25">
      <c r="A29" s="17"/>
      <c r="B29" s="17"/>
      <c r="C29" s="17"/>
      <c r="D29" s="17"/>
      <c r="E29" s="17"/>
      <c r="F29" s="17"/>
      <c r="G29" s="17"/>
      <c r="H29" s="17"/>
      <c r="I29" s="17"/>
    </row>
    <row r="30" spans="1:9" x14ac:dyDescent="0.25">
      <c r="A30" s="17"/>
      <c r="B30" s="17"/>
      <c r="C30" s="17"/>
      <c r="D30" s="17"/>
      <c r="E30" s="17"/>
      <c r="F30" s="17"/>
      <c r="G30" s="17"/>
      <c r="H30" s="17"/>
      <c r="I30" s="17"/>
    </row>
    <row r="31" spans="1:9" x14ac:dyDescent="0.25">
      <c r="A31" s="17"/>
      <c r="B31" s="17"/>
      <c r="C31" s="17"/>
      <c r="D31" s="17"/>
      <c r="E31" s="17"/>
      <c r="F31" s="17"/>
      <c r="G31" s="17"/>
      <c r="H31" s="17"/>
      <c r="I31" s="17"/>
    </row>
    <row r="32" spans="1:9" x14ac:dyDescent="0.25">
      <c r="A32" s="17"/>
      <c r="B32" s="17"/>
      <c r="C32" s="17"/>
      <c r="D32" s="17"/>
      <c r="E32" s="17"/>
      <c r="F32" s="17"/>
      <c r="G32" s="17"/>
      <c r="H32" s="17"/>
      <c r="I32" s="17"/>
    </row>
    <row r="33" spans="1:9" x14ac:dyDescent="0.25">
      <c r="A33" s="17"/>
      <c r="B33" s="17"/>
      <c r="C33" s="17"/>
      <c r="D33" s="17"/>
      <c r="E33" s="17"/>
      <c r="F33" s="17"/>
      <c r="G33" s="17"/>
      <c r="H33" s="17"/>
      <c r="I33" s="17"/>
    </row>
    <row r="34" spans="1:9" x14ac:dyDescent="0.25">
      <c r="A34" s="17"/>
      <c r="B34" s="17"/>
      <c r="C34" s="17"/>
      <c r="D34" s="17"/>
      <c r="E34" s="17"/>
      <c r="F34" s="17"/>
      <c r="G34" s="17"/>
      <c r="H34" s="17"/>
      <c r="I34" s="17"/>
    </row>
    <row r="35" spans="1:9" x14ac:dyDescent="0.25">
      <c r="A35" s="17"/>
      <c r="B35" s="17"/>
      <c r="C35" s="17"/>
      <c r="D35" s="17"/>
      <c r="E35" s="17"/>
      <c r="F35" s="17"/>
      <c r="G35" s="17"/>
      <c r="H35" s="17"/>
      <c r="I35" s="17"/>
    </row>
    <row r="36" spans="1:9" x14ac:dyDescent="0.25">
      <c r="A36" s="17"/>
      <c r="B36" s="17"/>
      <c r="C36" s="17"/>
      <c r="D36" s="17"/>
      <c r="E36" s="17"/>
      <c r="F36" s="17"/>
      <c r="G36" s="17"/>
      <c r="H36" s="17"/>
      <c r="I36" s="17"/>
    </row>
    <row r="37" spans="1:9" x14ac:dyDescent="0.25">
      <c r="A37" s="17"/>
      <c r="B37" s="17"/>
      <c r="C37" s="17"/>
      <c r="D37" s="17"/>
      <c r="E37" s="17"/>
      <c r="F37" s="17"/>
      <c r="G37" s="17"/>
      <c r="H37" s="17"/>
      <c r="I37" s="17"/>
    </row>
    <row r="38" spans="1:9" x14ac:dyDescent="0.25">
      <c r="A38" s="17"/>
      <c r="B38" s="17"/>
      <c r="C38" s="17"/>
      <c r="D38" s="17"/>
      <c r="E38" s="17"/>
      <c r="F38" s="17"/>
      <c r="G38" s="17"/>
      <c r="H38" s="17"/>
      <c r="I38" s="17"/>
    </row>
    <row r="39" spans="1:9" x14ac:dyDescent="0.25">
      <c r="A39" s="17"/>
      <c r="B39" s="17"/>
      <c r="C39" s="17"/>
      <c r="D39" s="17"/>
      <c r="E39" s="17"/>
      <c r="F39" s="17"/>
      <c r="G39" s="17"/>
      <c r="H39" s="17"/>
      <c r="I39" s="17"/>
    </row>
    <row r="41" spans="1:9" x14ac:dyDescent="0.25">
      <c r="B41" s="2" t="s">
        <v>30</v>
      </c>
    </row>
    <row r="44" spans="1:9" ht="67.150000000000006" customHeight="1" x14ac:dyDescent="0.25">
      <c r="B44" s="107" t="s">
        <v>44</v>
      </c>
      <c r="C44" s="107"/>
      <c r="D44" s="107"/>
      <c r="E44" s="107"/>
      <c r="F44" s="18"/>
    </row>
  </sheetData>
  <mergeCells count="11">
    <mergeCell ref="I3:I4"/>
    <mergeCell ref="F3:F4"/>
    <mergeCell ref="A3:A4"/>
    <mergeCell ref="B3:B4"/>
    <mergeCell ref="C3:C4"/>
    <mergeCell ref="D3:D4"/>
    <mergeCell ref="B2:C2"/>
    <mergeCell ref="D2:E2"/>
    <mergeCell ref="E3:E4"/>
    <mergeCell ref="G3:H3"/>
    <mergeCell ref="B44:E44"/>
  </mergeCells>
  <phoneticPr fontId="0" type="noConversion"/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85" zoomScaleNormal="100" zoomScaleSheetLayoutView="85" workbookViewId="0">
      <selection activeCell="F24" sqref="F24"/>
    </sheetView>
  </sheetViews>
  <sheetFormatPr defaultRowHeight="15" x14ac:dyDescent="0.25"/>
  <cols>
    <col min="1" max="1" width="7.28515625" customWidth="1"/>
    <col min="2" max="2" width="40.7109375" customWidth="1"/>
    <col min="3" max="3" width="8.85546875" customWidth="1"/>
    <col min="4" max="5" width="17.140625" customWidth="1"/>
    <col min="6" max="6" width="12.85546875" customWidth="1"/>
  </cols>
  <sheetData>
    <row r="1" spans="1:8" ht="19.5" thickBot="1" x14ac:dyDescent="0.35">
      <c r="A1" s="4" t="s">
        <v>33</v>
      </c>
    </row>
    <row r="2" spans="1:8" ht="38.25" customHeight="1" thickTop="1" thickBot="1" x14ac:dyDescent="0.3">
      <c r="A2" s="10" t="s">
        <v>31</v>
      </c>
      <c r="B2" s="108" t="e">
        <f>#REF!</f>
        <v>#REF!</v>
      </c>
      <c r="C2" s="108"/>
      <c r="D2" s="108"/>
      <c r="E2" s="108"/>
      <c r="F2" s="108"/>
      <c r="H2" s="5"/>
    </row>
    <row r="3" spans="1:8" ht="25.9" customHeight="1" thickTop="1" x14ac:dyDescent="0.25">
      <c r="A3" s="101" t="s">
        <v>27</v>
      </c>
      <c r="B3" s="102" t="s">
        <v>32</v>
      </c>
      <c r="C3" s="103" t="s">
        <v>24</v>
      </c>
      <c r="D3" s="103" t="s">
        <v>28</v>
      </c>
      <c r="E3" s="104" t="s">
        <v>109</v>
      </c>
      <c r="F3" s="103" t="s">
        <v>110</v>
      </c>
      <c r="G3" s="106" t="s">
        <v>107</v>
      </c>
    </row>
    <row r="4" spans="1:8" ht="24" customHeight="1" x14ac:dyDescent="0.25">
      <c r="A4" s="101"/>
      <c r="B4" s="102"/>
      <c r="C4" s="103"/>
      <c r="D4" s="103"/>
      <c r="E4" s="105"/>
      <c r="F4" s="103"/>
      <c r="G4" s="106"/>
    </row>
    <row r="5" spans="1:8" x14ac:dyDescent="0.25">
      <c r="A5" s="15">
        <v>1</v>
      </c>
      <c r="B5" s="15">
        <v>2</v>
      </c>
      <c r="C5" s="15">
        <v>3</v>
      </c>
      <c r="D5" s="16">
        <v>4</v>
      </c>
      <c r="E5" s="16">
        <v>5</v>
      </c>
      <c r="F5" s="16">
        <v>6</v>
      </c>
      <c r="G5" s="61">
        <v>7</v>
      </c>
    </row>
    <row r="6" spans="1:8" ht="31.5" x14ac:dyDescent="0.25">
      <c r="A6" s="28">
        <v>1</v>
      </c>
      <c r="B6" s="29" t="s">
        <v>95</v>
      </c>
      <c r="C6" s="28" t="s">
        <v>97</v>
      </c>
      <c r="D6" s="45">
        <f>'Показники затрат'!F6/'Показники продукту'!D6</f>
        <v>0.14262256947965438</v>
      </c>
      <c r="E6" s="44">
        <f>'Показники затрат'!E6/'Показники продукту'!D6</f>
        <v>0.22004523132168477</v>
      </c>
      <c r="F6" s="44">
        <f>'Показники затрат'!I6/'Показники продукту'!H6</f>
        <v>0.20547662986065146</v>
      </c>
      <c r="G6" s="112">
        <f>'Показники затрат'!J6/'Показники продукту'!I6</f>
        <v>0.20382846848110533</v>
      </c>
    </row>
    <row r="7" spans="1:8" ht="15.75" x14ac:dyDescent="0.25">
      <c r="A7" s="28"/>
      <c r="B7" s="29" t="s">
        <v>90</v>
      </c>
      <c r="C7" s="28"/>
      <c r="D7" s="45"/>
      <c r="E7" s="44"/>
      <c r="F7" s="44"/>
      <c r="G7" s="112"/>
    </row>
    <row r="8" spans="1:8" ht="15.75" x14ac:dyDescent="0.25">
      <c r="A8" s="28"/>
      <c r="B8" s="40" t="s">
        <v>65</v>
      </c>
      <c r="C8" s="28" t="s">
        <v>97</v>
      </c>
      <c r="D8" s="46">
        <f>'Показники затрат'!F8/'Показники продукту'!D8</f>
        <v>0.18089899564877618</v>
      </c>
      <c r="E8" s="44">
        <f>'Показники затрат'!E8/'Показники продукту'!D8</f>
        <v>0.23495362553747101</v>
      </c>
      <c r="F8" s="44">
        <f>'Показники затрат'!I8/'Показники продукту'!H8</f>
        <v>0.23937367119185302</v>
      </c>
      <c r="G8" s="112">
        <f>'Показники затрат'!J8/'Показники продукту'!I8</f>
        <v>0.24135705953887773</v>
      </c>
    </row>
    <row r="9" spans="1:8" ht="15.75" x14ac:dyDescent="0.25">
      <c r="A9" s="28"/>
      <c r="B9" s="40" t="s">
        <v>66</v>
      </c>
      <c r="C9" s="28" t="s">
        <v>97</v>
      </c>
      <c r="D9" s="46">
        <f>'Показники затрат'!F9/'Показники продукту'!D9</f>
        <v>4.9107206433436898E-2</v>
      </c>
      <c r="E9" s="44">
        <f>'Показники затрат'!E9/'Показники продукту'!D9</f>
        <v>0.18362166629590723</v>
      </c>
      <c r="F9" s="44">
        <f>'Показники затрат'!I9/'Показники продукту'!H9</f>
        <v>0.12388803432843994</v>
      </c>
      <c r="G9" s="112">
        <f>'Показники затрат'!J9/'Показники продукту'!I9</f>
        <v>0.11349890234614179</v>
      </c>
    </row>
    <row r="10" spans="1:8" ht="15.75" x14ac:dyDescent="0.25">
      <c r="A10" s="28"/>
      <c r="B10" s="40" t="s">
        <v>67</v>
      </c>
      <c r="C10" s="28" t="s">
        <v>97</v>
      </c>
      <c r="D10" s="46"/>
      <c r="E10" s="44"/>
      <c r="F10" s="44"/>
      <c r="G10" s="112"/>
    </row>
    <row r="11" spans="1:8" ht="31.5" x14ac:dyDescent="0.25">
      <c r="A11" s="28">
        <v>2</v>
      </c>
      <c r="B11" s="29" t="s">
        <v>84</v>
      </c>
      <c r="C11" s="28" t="s">
        <v>97</v>
      </c>
      <c r="D11" s="46">
        <f>'Показники затрат'!F11/'Показники продукту'!D11</f>
        <v>361.18468576932344</v>
      </c>
      <c r="E11" s="44">
        <f>'Показники затрат'!E11/'Показники продукту'!D11</f>
        <v>611.8829761618108</v>
      </c>
      <c r="F11" s="44">
        <f>'Показники затрат'!I11/'Показники продукту'!H11</f>
        <v>524.31976884180119</v>
      </c>
      <c r="G11" s="112">
        <f>'Показники затрат'!J11/'Показники продукту'!I11</f>
        <v>361.18468576932344</v>
      </c>
    </row>
    <row r="12" spans="1:8" ht="15.75" x14ac:dyDescent="0.25">
      <c r="A12" s="28"/>
      <c r="B12" s="29" t="s">
        <v>90</v>
      </c>
      <c r="C12" s="28"/>
      <c r="D12" s="46"/>
      <c r="E12" s="44"/>
      <c r="F12" s="44"/>
      <c r="G12" s="112"/>
    </row>
    <row r="13" spans="1:8" ht="15.75" x14ac:dyDescent="0.25">
      <c r="A13" s="17"/>
      <c r="B13" s="29" t="s">
        <v>100</v>
      </c>
      <c r="C13" s="28" t="s">
        <v>97</v>
      </c>
      <c r="D13" s="46">
        <f>'Показники затрат'!F13/'Показники продукту'!D13</f>
        <v>361.18468576932344</v>
      </c>
      <c r="E13" s="44">
        <f>'Показники затрат'!E13/'Показники продукту'!D13</f>
        <v>611.8829761618108</v>
      </c>
      <c r="F13" s="44">
        <f>'Показники затрат'!I11/'Показники продукту'!H11</f>
        <v>524.31976884180119</v>
      </c>
      <c r="G13" s="112">
        <f>'Показники затрат'!J13/'Показники продукту'!I13</f>
        <v>361.18468576932344</v>
      </c>
    </row>
    <row r="14" spans="1:8" ht="15.75" x14ac:dyDescent="0.25">
      <c r="A14" s="17"/>
      <c r="B14" s="40" t="s">
        <v>93</v>
      </c>
      <c r="C14" s="28" t="s">
        <v>97</v>
      </c>
      <c r="D14" s="46">
        <f>'Показники затрат'!F14/'Показники продукту'!D14</f>
        <v>185.18518518518516</v>
      </c>
      <c r="E14" s="44">
        <f>'Показники затрат'!E14/'Показники продукту'!D14</f>
        <v>313.88888888888886</v>
      </c>
      <c r="F14" s="44">
        <f>'Показники затрат'!I14/'Показники продукту'!H14</f>
        <v>417.40740740740739</v>
      </c>
      <c r="G14" s="112">
        <f>'Показники затрат'!J14/'Показники продукту'!I14</f>
        <v>277.77777777777777</v>
      </c>
    </row>
    <row r="15" spans="1:8" ht="15.75" x14ac:dyDescent="0.25">
      <c r="A15" s="17"/>
      <c r="B15" s="40" t="s">
        <v>66</v>
      </c>
      <c r="C15" s="28" t="s">
        <v>97</v>
      </c>
      <c r="D15" s="46">
        <f>'Показники затрат'!F15/'Показники продукту'!D15</f>
        <v>1047.1204188481677</v>
      </c>
      <c r="E15" s="44">
        <f>'Показники затрат'!E15/'Показники продукту'!D15</f>
        <v>1773.8219895287959</v>
      </c>
      <c r="F15" s="44">
        <f>'Показники затрат'!I15/'Показники продукту'!H15</f>
        <v>1100</v>
      </c>
      <c r="G15" s="112">
        <f>'Показники затрат'!J15/'Показники продукту'!I15</f>
        <v>785.3403141361257</v>
      </c>
    </row>
    <row r="16" spans="1:8" ht="15.75" x14ac:dyDescent="0.25">
      <c r="A16" s="17"/>
      <c r="B16" s="40" t="s">
        <v>67</v>
      </c>
      <c r="C16" s="28" t="s">
        <v>97</v>
      </c>
      <c r="D16" s="46">
        <f>'Показники затрат'!F16/'Показники продукту'!D16</f>
        <v>512.55766273705785</v>
      </c>
      <c r="E16" s="44">
        <f>'Показники затрат'!E16/'Показники продукту'!D16</f>
        <v>867.9138903126601</v>
      </c>
      <c r="F16" s="44">
        <f>'Показники затрат'!I16/'Показники продукту'!H16</f>
        <v>538.44182470527937</v>
      </c>
      <c r="G16" s="112">
        <f>'Показники затрат'!J16/'Показники продукту'!I16</f>
        <v>384.61538461538464</v>
      </c>
    </row>
    <row r="17" spans="1:7" ht="15.75" x14ac:dyDescent="0.25">
      <c r="A17" s="17">
        <v>3</v>
      </c>
      <c r="B17" s="29" t="s">
        <v>86</v>
      </c>
      <c r="C17" s="28" t="s">
        <v>97</v>
      </c>
      <c r="D17" s="46">
        <f>'Показники затрат'!F17/'Показники продукту'!D17</f>
        <v>1.734906315058987</v>
      </c>
      <c r="E17" s="44">
        <f>'Показники затрат'!E17/'Показники продукту'!D17</f>
        <v>2.6921408743927828</v>
      </c>
      <c r="F17" s="44">
        <f>'Показники затрат'!I17/'Показники продукту'!H17</f>
        <v>2.6380210899773333</v>
      </c>
      <c r="G17" s="112">
        <f>'Показники затрат'!J17/'Показники продукту'!I17</f>
        <v>2.4637823987385432</v>
      </c>
    </row>
    <row r="18" spans="1:7" ht="15.75" x14ac:dyDescent="0.25">
      <c r="A18" s="17"/>
      <c r="B18" s="29" t="s">
        <v>90</v>
      </c>
      <c r="C18" s="28"/>
      <c r="D18" s="46"/>
      <c r="E18" s="44"/>
      <c r="F18" s="44"/>
      <c r="G18" s="112"/>
    </row>
    <row r="19" spans="1:7" ht="15.75" x14ac:dyDescent="0.25">
      <c r="A19" s="17"/>
      <c r="B19" s="40" t="s">
        <v>65</v>
      </c>
      <c r="C19" s="28" t="s">
        <v>97</v>
      </c>
      <c r="D19" s="46">
        <f>'Показники затрат'!F19/'Показники продукту'!D19</f>
        <v>1.7271157167530224</v>
      </c>
      <c r="E19" s="44">
        <f>'Показники затрат'!E19/'Показники продукту'!D19</f>
        <v>2.6522740356937247</v>
      </c>
      <c r="F19" s="44">
        <f>'Показники затрат'!I19/'Показники продукту'!H19</f>
        <v>2.616580310880829</v>
      </c>
      <c r="G19" s="112">
        <f>'Показники затрат'!J19/'Показники продукту'!I19</f>
        <v>2.3551577955723033</v>
      </c>
    </row>
    <row r="20" spans="1:7" ht="15.75" x14ac:dyDescent="0.25">
      <c r="A20" s="17"/>
      <c r="B20" s="40" t="s">
        <v>66</v>
      </c>
      <c r="C20" s="28" t="s">
        <v>97</v>
      </c>
      <c r="D20" s="46">
        <f>'Показники затрат'!F20/'Показники продукту'!D20</f>
        <v>1.78491744756805</v>
      </c>
      <c r="E20" s="44">
        <f>'Показники затрат'!E20/'Показники продукту'!D20</f>
        <v>2.9004908522980815</v>
      </c>
      <c r="F20" s="44">
        <f>'Показники затрат'!I20/'Показники продукту'!H20</f>
        <v>2.7480362537764349</v>
      </c>
      <c r="G20" s="112">
        <f>'Показники затрат'!J20/'Показники продукту'!I20</f>
        <v>3.0211480362537766</v>
      </c>
    </row>
    <row r="21" spans="1:7" ht="15.75" x14ac:dyDescent="0.25">
      <c r="B21" s="40" t="s">
        <v>67</v>
      </c>
      <c r="C21" s="28"/>
      <c r="D21" s="46">
        <f>'Показники затрат'!F21/'Показники продукту'!D21</f>
        <v>1.6611295681063123</v>
      </c>
      <c r="E21" s="44">
        <f>'Показники затрат'!E21/'Показники продукту'!D21</f>
        <v>2.4916943521594681</v>
      </c>
      <c r="F21" s="44"/>
      <c r="G21" s="112"/>
    </row>
    <row r="22" spans="1:7" ht="15.75" x14ac:dyDescent="0.25">
      <c r="A22" s="17">
        <v>4</v>
      </c>
      <c r="B22" s="29" t="s">
        <v>87</v>
      </c>
      <c r="C22" s="28" t="s">
        <v>115</v>
      </c>
      <c r="D22" s="46">
        <f>'Показники затрат'!F22/'Показники продукту'!D22</f>
        <v>2.6455026455026456</v>
      </c>
      <c r="E22" s="44">
        <f>'Показники затрат'!E22/'Показники продукту'!D22</f>
        <v>4.2328042328042326</v>
      </c>
      <c r="F22" s="44">
        <f>'Показники затрат'!I22/'Показники продукту'!H22/1000</f>
        <v>4.9904458598726116</v>
      </c>
      <c r="G22" s="44">
        <f>'Показники затрат'!J22/'Показники продукту'!I22/1000</f>
        <v>4.5045045045045047</v>
      </c>
    </row>
    <row r="23" spans="1:7" ht="15.75" x14ac:dyDescent="0.25">
      <c r="A23" s="17"/>
      <c r="B23" s="29" t="s">
        <v>90</v>
      </c>
      <c r="C23" s="17"/>
      <c r="D23" s="46"/>
      <c r="E23" s="44"/>
      <c r="F23" s="44"/>
      <c r="G23" s="112"/>
    </row>
    <row r="24" spans="1:7" ht="15.75" x14ac:dyDescent="0.25">
      <c r="A24" s="17"/>
      <c r="B24" s="40" t="s">
        <v>65</v>
      </c>
      <c r="C24" s="28" t="s">
        <v>97</v>
      </c>
      <c r="D24" s="46">
        <f>'Показники затрат'!F24/'Показники продукту'!D24</f>
        <v>2645.5026455026455</v>
      </c>
      <c r="E24" s="44">
        <f>'Показники затрат'!E24/'Показники продукту'!D24</f>
        <v>4232.8042328042329</v>
      </c>
      <c r="F24" s="44">
        <f>'Показники затрат'!I24/'Показники продукту'!H24</f>
        <v>4990.4458598726114</v>
      </c>
      <c r="G24" s="112">
        <f>'Показники затрат'!J24/'Показники продукту'!I24</f>
        <v>4504.5045045045044</v>
      </c>
    </row>
    <row r="25" spans="1:7" ht="15.75" x14ac:dyDescent="0.25">
      <c r="A25" s="17"/>
      <c r="B25" s="40" t="s">
        <v>66</v>
      </c>
      <c r="C25" s="17"/>
      <c r="D25" s="46"/>
      <c r="E25" s="17"/>
      <c r="F25" s="17"/>
      <c r="G25" s="17"/>
    </row>
    <row r="26" spans="1:7" ht="80.650000000000006" customHeight="1" x14ac:dyDescent="0.25">
      <c r="A26" s="17"/>
      <c r="B26" s="40" t="s">
        <v>67</v>
      </c>
      <c r="C26" s="17"/>
      <c r="D26" s="17"/>
      <c r="E26" s="17"/>
      <c r="F26" s="17"/>
      <c r="G26" s="17"/>
    </row>
    <row r="27" spans="1:7" x14ac:dyDescent="0.25">
      <c r="B27" s="107" t="s">
        <v>45</v>
      </c>
      <c r="C27" s="107"/>
      <c r="D27" s="107"/>
      <c r="E27" s="107"/>
      <c r="F27" s="107"/>
    </row>
    <row r="30" spans="1:7" x14ac:dyDescent="0.25">
      <c r="B30" t="s">
        <v>30</v>
      </c>
    </row>
  </sheetData>
  <mergeCells count="10">
    <mergeCell ref="G3:G4"/>
    <mergeCell ref="B27:F27"/>
    <mergeCell ref="B2:C2"/>
    <mergeCell ref="D2:F2"/>
    <mergeCell ref="F3:F4"/>
    <mergeCell ref="E3:E4"/>
    <mergeCell ref="A3:A4"/>
    <mergeCell ref="B3:B4"/>
    <mergeCell ref="C3:C4"/>
    <mergeCell ref="D3:D4"/>
  </mergeCells>
  <phoneticPr fontId="0" type="noConversion"/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="73" zoomScaleNormal="100" zoomScaleSheetLayoutView="73" workbookViewId="0">
      <selection activeCell="M13" sqref="M13"/>
    </sheetView>
  </sheetViews>
  <sheetFormatPr defaultRowHeight="15" x14ac:dyDescent="0.25"/>
  <cols>
    <col min="1" max="1" width="7.28515625" customWidth="1"/>
    <col min="2" max="2" width="40.7109375" customWidth="1"/>
    <col min="3" max="3" width="16" customWidth="1"/>
    <col min="4" max="4" width="18.85546875" customWidth="1"/>
    <col min="5" max="5" width="20.140625" customWidth="1"/>
    <col min="6" max="6" width="17.7109375" customWidth="1"/>
  </cols>
  <sheetData>
    <row r="1" spans="1:11" ht="19.5" thickBot="1" x14ac:dyDescent="0.35">
      <c r="A1" s="4" t="s">
        <v>36</v>
      </c>
    </row>
    <row r="2" spans="1:11" ht="38.25" customHeight="1" thickTop="1" thickBot="1" x14ac:dyDescent="0.3">
      <c r="A2" s="10" t="s">
        <v>31</v>
      </c>
      <c r="B2" s="108"/>
      <c r="C2" s="108"/>
      <c r="D2" s="108"/>
      <c r="E2" s="108"/>
      <c r="I2" s="5"/>
    </row>
    <row r="3" spans="1:11" ht="25.9" customHeight="1" thickTop="1" x14ac:dyDescent="0.25">
      <c r="A3" s="101" t="s">
        <v>27</v>
      </c>
      <c r="B3" s="102" t="s">
        <v>23</v>
      </c>
      <c r="C3" s="103" t="s">
        <v>24</v>
      </c>
      <c r="D3" s="103" t="s">
        <v>111</v>
      </c>
      <c r="E3" s="103" t="s">
        <v>112</v>
      </c>
      <c r="F3" s="109" t="s">
        <v>113</v>
      </c>
    </row>
    <row r="4" spans="1:11" ht="25.5" customHeight="1" x14ac:dyDescent="0.25">
      <c r="A4" s="101"/>
      <c r="B4" s="102"/>
      <c r="C4" s="103"/>
      <c r="D4" s="103"/>
      <c r="E4" s="103"/>
      <c r="F4" s="109"/>
    </row>
    <row r="5" spans="1:11" x14ac:dyDescent="0.25">
      <c r="A5" s="15">
        <v>1</v>
      </c>
      <c r="B5" s="15">
        <v>2</v>
      </c>
      <c r="C5" s="15">
        <v>3</v>
      </c>
      <c r="D5" s="16">
        <v>4</v>
      </c>
      <c r="E5" s="16">
        <v>5</v>
      </c>
      <c r="F5" s="57">
        <v>6</v>
      </c>
    </row>
    <row r="6" spans="1:11" s="27" customFormat="1" ht="91.5" customHeight="1" x14ac:dyDescent="0.25">
      <c r="A6" s="28">
        <v>1</v>
      </c>
      <c r="B6" s="29" t="s">
        <v>114</v>
      </c>
      <c r="C6" s="50" t="s">
        <v>101</v>
      </c>
      <c r="D6" s="45">
        <f>'Показники ефективності'!D6/'Показники ефективності'!E6</f>
        <v>0.64815114884791125</v>
      </c>
      <c r="E6" s="112">
        <f>'Показники ефективності'!D6/'Показники ефективності'!F6</f>
        <v>0.69410603812402916</v>
      </c>
      <c r="F6" s="113">
        <f>'Показники ефективності'!D6/'Показники ефективності'!G6</f>
        <v>0.69971859447531159</v>
      </c>
      <c r="G6" s="2"/>
      <c r="H6" s="2"/>
      <c r="I6" s="2"/>
      <c r="J6" s="2"/>
      <c r="K6" s="2"/>
    </row>
    <row r="7" spans="1:11" s="27" customFormat="1" ht="22.5" customHeight="1" x14ac:dyDescent="0.25">
      <c r="A7" s="28"/>
      <c r="B7" s="29" t="s">
        <v>90</v>
      </c>
      <c r="C7" s="50"/>
      <c r="D7" s="45"/>
      <c r="E7" s="112"/>
      <c r="F7" s="113"/>
      <c r="G7" s="2"/>
      <c r="H7" s="2"/>
      <c r="I7" s="2"/>
      <c r="J7" s="2"/>
      <c r="K7" s="2"/>
    </row>
    <row r="8" spans="1:11" ht="15.75" x14ac:dyDescent="0.25">
      <c r="A8" s="17"/>
      <c r="B8" s="47" t="s">
        <v>65</v>
      </c>
      <c r="C8" s="30" t="s">
        <v>64</v>
      </c>
      <c r="D8" s="45">
        <f>'Показники ефективності'!D8/'Показники ефективності'!E8</f>
        <v>0.7699348977269812</v>
      </c>
      <c r="E8" s="112">
        <f>'Показники ефективності'!D8/'Показники ефективності'!F8</f>
        <v>0.75571801505182834</v>
      </c>
      <c r="F8" s="113">
        <f>'Показники ефективності'!D8/'Показники ефективності'!G8</f>
        <v>0.74950778731888312</v>
      </c>
    </row>
    <row r="9" spans="1:11" ht="15.75" x14ac:dyDescent="0.25">
      <c r="A9" s="17"/>
      <c r="B9" s="47" t="s">
        <v>66</v>
      </c>
      <c r="C9" s="30" t="s">
        <v>64</v>
      </c>
      <c r="D9" s="45">
        <f>'Показники ефективності'!D9/'Показники ефективності'!E9</f>
        <v>0.26743688489516476</v>
      </c>
      <c r="E9" s="112">
        <f>'Показники ефективності'!D9/'Показники ефективності'!F9</f>
        <v>0.39638377265110719</v>
      </c>
      <c r="F9" s="113">
        <f>'Показники ефективності'!D9/'Показники ефективності'!G9</f>
        <v>0.43266679605123259</v>
      </c>
    </row>
    <row r="10" spans="1:11" ht="15.75" x14ac:dyDescent="0.25">
      <c r="A10" s="17"/>
      <c r="B10" s="47" t="s">
        <v>67</v>
      </c>
      <c r="C10" s="30" t="s">
        <v>64</v>
      </c>
      <c r="D10" s="45">
        <v>0</v>
      </c>
      <c r="E10" s="112"/>
      <c r="F10" s="113"/>
    </row>
    <row r="11" spans="1:11" ht="31.5" x14ac:dyDescent="0.25">
      <c r="A11" s="28" t="s">
        <v>83</v>
      </c>
      <c r="B11" s="29" t="s">
        <v>84</v>
      </c>
      <c r="C11" s="30" t="s">
        <v>64</v>
      </c>
      <c r="D11" s="45">
        <f>'Показники ефективності'!D11/'Показники ефективності'!E11</f>
        <v>0.59028392656867956</v>
      </c>
      <c r="E11" s="112">
        <f>'Показники ефективності'!D11/'Показники ефективності'!F11</f>
        <v>0.68886337543053966</v>
      </c>
      <c r="F11" s="113">
        <f>'Показники ефективності'!D11/'Показники ефективності'!G11</f>
        <v>1</v>
      </c>
    </row>
    <row r="12" spans="1:11" ht="15.75" x14ac:dyDescent="0.25">
      <c r="A12" s="28"/>
      <c r="B12" s="29" t="s">
        <v>90</v>
      </c>
      <c r="C12" s="30"/>
      <c r="D12" s="45"/>
      <c r="E12" s="112"/>
      <c r="F12" s="113"/>
    </row>
    <row r="13" spans="1:11" ht="15.75" x14ac:dyDescent="0.25">
      <c r="A13" s="28" t="s">
        <v>94</v>
      </c>
      <c r="B13" s="29" t="s">
        <v>100</v>
      </c>
      <c r="C13" s="30" t="s">
        <v>64</v>
      </c>
      <c r="D13" s="45">
        <f>'Показники ефективності'!D13/'Показники ефективності'!E13</f>
        <v>0.59028392656867956</v>
      </c>
      <c r="E13" s="112">
        <f>'Показники ефективності'!D13/'Показники ефективності'!F13</f>
        <v>0.68886337543053966</v>
      </c>
      <c r="F13" s="113">
        <f>'Показники ефективності'!D13/'Показники ефективності'!G13</f>
        <v>1</v>
      </c>
    </row>
    <row r="14" spans="1:11" ht="15.75" x14ac:dyDescent="0.25">
      <c r="A14" s="28"/>
      <c r="B14" s="40" t="s">
        <v>93</v>
      </c>
      <c r="C14" s="30" t="s">
        <v>64</v>
      </c>
      <c r="D14" s="45">
        <f>'Показники ефективності'!D14/'Показники ефективності'!E14</f>
        <v>0.58997050147492625</v>
      </c>
      <c r="E14" s="112">
        <f>'Показники ефективності'!D14/'Показники ефективності'!F14</f>
        <v>0.44365572315882873</v>
      </c>
      <c r="F14" s="113">
        <f>'Показники ефективності'!D14/'Показники ефективності'!G14</f>
        <v>0.66666666666666663</v>
      </c>
    </row>
    <row r="15" spans="1:11" ht="15.75" x14ac:dyDescent="0.25">
      <c r="A15" s="28"/>
      <c r="B15" s="40" t="s">
        <v>66</v>
      </c>
      <c r="C15" s="30" t="s">
        <v>64</v>
      </c>
      <c r="D15" s="45">
        <f>'Показники ефективності'!D15/'Показники ефективності'!E15</f>
        <v>0.59031877213695394</v>
      </c>
      <c r="E15" s="112">
        <f>'Показники ефективності'!D15/'Показники ефективності'!F15</f>
        <v>0.9519276534983343</v>
      </c>
      <c r="F15" s="113">
        <f>'Показники ефективності'!D15/'Показники ефективності'!G15</f>
        <v>1.3333333333333335</v>
      </c>
    </row>
    <row r="16" spans="1:11" ht="15.75" x14ac:dyDescent="0.25">
      <c r="A16" s="28"/>
      <c r="B16" s="40" t="s">
        <v>67</v>
      </c>
      <c r="C16" s="30" t="s">
        <v>64</v>
      </c>
      <c r="D16" s="45">
        <f>'Показники ефективності'!D16/'Показники ефективності'!E16</f>
        <v>0.59056280635445579</v>
      </c>
      <c r="E16" s="112">
        <f>'Показники ефективності'!D16/'Показники ефективності'!F16</f>
        <v>0.95192765349833397</v>
      </c>
      <c r="F16" s="113">
        <f>'Показники ефективності'!D16/'Показники ефективності'!G16</f>
        <v>1.3326499231163502</v>
      </c>
    </row>
    <row r="17" spans="1:8" ht="15.75" x14ac:dyDescent="0.25">
      <c r="A17" s="28" t="s">
        <v>85</v>
      </c>
      <c r="B17" s="29" t="s">
        <v>86</v>
      </c>
      <c r="C17" s="30" t="s">
        <v>64</v>
      </c>
      <c r="D17" s="45">
        <f>'Показники ефективності'!D17/'Показники ефективності'!E17</f>
        <v>0.64443370388271315</v>
      </c>
      <c r="E17" s="112">
        <f>'Показники ефективності'!D17/'Показники ефективності'!F17</f>
        <v>0.65765445229018005</v>
      </c>
      <c r="F17" s="113">
        <f>'Показники ефективності'!D17/'Показники ефективності'!G17</f>
        <v>0.7041637751561417</v>
      </c>
    </row>
    <row r="18" spans="1:8" ht="15.75" x14ac:dyDescent="0.25">
      <c r="A18" s="42"/>
      <c r="B18" s="29" t="s">
        <v>90</v>
      </c>
      <c r="C18" s="30"/>
      <c r="D18" s="45"/>
      <c r="E18" s="112"/>
      <c r="F18" s="113"/>
    </row>
    <row r="19" spans="1:8" ht="15.75" x14ac:dyDescent="0.25">
      <c r="A19" s="28"/>
      <c r="B19" s="40" t="s">
        <v>65</v>
      </c>
      <c r="C19" s="30" t="s">
        <v>64</v>
      </c>
      <c r="D19" s="45">
        <f>'Показники ефективності'!D19/'Показники ефективності'!E19</f>
        <v>0.6511829824180595</v>
      </c>
      <c r="E19" s="112">
        <f>'Показники ефективності'!D19/'Показники ефективності'!F19</f>
        <v>0.66006600660066006</v>
      </c>
      <c r="F19" s="113">
        <f>'Показники ефективності'!D19/'Показники ефективності'!G19</f>
        <v>0.73333333333333339</v>
      </c>
    </row>
    <row r="20" spans="1:8" ht="15.75" x14ac:dyDescent="0.25">
      <c r="A20" s="28"/>
      <c r="B20" s="40" t="s">
        <v>66</v>
      </c>
      <c r="C20" s="30" t="s">
        <v>64</v>
      </c>
      <c r="D20" s="45">
        <f>'Показники ефективності'!D20/'Показники ефективності'!E20</f>
        <v>0.61538461538461531</v>
      </c>
      <c r="E20" s="112">
        <f>'Показники ефективності'!D20/'Показники ефективності'!F20</f>
        <v>0.64952470882258639</v>
      </c>
      <c r="F20" s="113">
        <f>'Показники ефективності'!D20/'Показники ефективності'!G20</f>
        <v>0.59080767514502452</v>
      </c>
    </row>
    <row r="21" spans="1:8" ht="15.75" x14ac:dyDescent="0.25">
      <c r="A21" s="28"/>
      <c r="B21" s="40" t="s">
        <v>67</v>
      </c>
      <c r="C21" s="30" t="s">
        <v>64</v>
      </c>
      <c r="D21" s="45">
        <f>'Показники ефективності'!D21/'Показники ефективності'!E21</f>
        <v>0.66666666666666674</v>
      </c>
      <c r="E21" s="112"/>
      <c r="F21" s="113"/>
    </row>
    <row r="22" spans="1:8" ht="15.75" x14ac:dyDescent="0.25">
      <c r="A22" s="28" t="s">
        <v>88</v>
      </c>
      <c r="B22" s="29" t="s">
        <v>87</v>
      </c>
      <c r="C22" s="30" t="s">
        <v>64</v>
      </c>
      <c r="D22" s="45">
        <f>'Показники ефективності'!D22/'Показники ефективності'!E22</f>
        <v>0.625</v>
      </c>
      <c r="E22" s="112">
        <f>'Показники ефективності'!D22/'Показники ефективності'!F22</f>
        <v>0.53011348480397624</v>
      </c>
      <c r="F22" s="113">
        <f>'Показники ефективності'!D22/'Показники ефективності'!G22</f>
        <v>0.58730158730158732</v>
      </c>
    </row>
    <row r="23" spans="1:8" ht="15.75" x14ac:dyDescent="0.25">
      <c r="A23" s="28"/>
      <c r="B23" s="29" t="s">
        <v>90</v>
      </c>
      <c r="C23" s="30"/>
      <c r="D23" s="45"/>
      <c r="E23" s="112"/>
      <c r="F23" s="113"/>
    </row>
    <row r="24" spans="1:8" ht="15.75" x14ac:dyDescent="0.25">
      <c r="A24" s="28"/>
      <c r="B24" s="40" t="s">
        <v>65</v>
      </c>
      <c r="C24" s="30" t="s">
        <v>64</v>
      </c>
      <c r="D24" s="45">
        <f>'Показники ефективності'!D24/'Показники ефективності'!E24</f>
        <v>0.625</v>
      </c>
      <c r="E24" s="112">
        <f>'Показники ефективності'!D24/'Показники ефективності'!F24</f>
        <v>0.53011348480397613</v>
      </c>
      <c r="F24" s="113">
        <f>'Показники ефективності'!D24/'Показники ефективності'!G24</f>
        <v>0.58730158730158732</v>
      </c>
    </row>
    <row r="25" spans="1:8" ht="15.75" x14ac:dyDescent="0.25">
      <c r="A25" s="28"/>
      <c r="B25" s="40" t="s">
        <v>66</v>
      </c>
      <c r="C25" s="30"/>
      <c r="D25" s="45"/>
      <c r="E25" s="111"/>
      <c r="F25" s="17"/>
    </row>
    <row r="26" spans="1:8" ht="15.75" x14ac:dyDescent="0.25">
      <c r="A26" s="28"/>
      <c r="B26" s="40" t="s">
        <v>67</v>
      </c>
      <c r="C26" s="30"/>
      <c r="D26" s="45"/>
      <c r="E26" s="17"/>
      <c r="F26" s="17"/>
    </row>
    <row r="27" spans="1:8" ht="15.75" x14ac:dyDescent="0.25">
      <c r="A27" s="51"/>
      <c r="B27" s="52"/>
      <c r="C27" s="51"/>
      <c r="D27" s="53"/>
      <c r="E27" s="51"/>
    </row>
    <row r="28" spans="1:8" ht="15.75" x14ac:dyDescent="0.25">
      <c r="A28" s="51"/>
      <c r="B28" s="52"/>
      <c r="C28" s="51"/>
      <c r="D28" s="54"/>
      <c r="E28" s="51"/>
    </row>
    <row r="29" spans="1:8" x14ac:dyDescent="0.25">
      <c r="B29" s="55" t="s">
        <v>30</v>
      </c>
      <c r="C29" s="55"/>
      <c r="D29" s="55"/>
      <c r="E29" s="55"/>
      <c r="F29" s="55"/>
      <c r="G29" s="55"/>
      <c r="H29" s="55"/>
    </row>
    <row r="30" spans="1:8" x14ac:dyDescent="0.25">
      <c r="B30" s="55"/>
      <c r="C30" s="55"/>
      <c r="D30" s="56"/>
      <c r="E30" s="56"/>
      <c r="F30" s="56"/>
      <c r="G30" s="55"/>
      <c r="H30" s="55"/>
    </row>
    <row r="32" spans="1:8" ht="169.9" customHeight="1" x14ac:dyDescent="0.25">
      <c r="B32" s="107" t="s">
        <v>46</v>
      </c>
      <c r="C32" s="107"/>
      <c r="D32" s="107"/>
      <c r="E32" s="107"/>
    </row>
  </sheetData>
  <mergeCells count="9">
    <mergeCell ref="F3:F4"/>
    <mergeCell ref="B32:E32"/>
    <mergeCell ref="B2:C2"/>
    <mergeCell ref="D2:E2"/>
    <mergeCell ref="E3:E4"/>
    <mergeCell ref="A3:A4"/>
    <mergeCell ref="B3:B4"/>
    <mergeCell ref="C3:C4"/>
    <mergeCell ref="D3:D4"/>
  </mergeCells>
  <phoneticPr fontId="0" type="noConversion"/>
  <pageMargins left="0.7" right="0.7" top="0.75" bottom="0.75" header="0.3" footer="0.3"/>
  <pageSetup paperSize="9" scale="72" orientation="portrait" r:id="rId1"/>
  <colBreaks count="1" manualBreakCount="1">
    <brk id="6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4"/>
  <sheetViews>
    <sheetView workbookViewId="0">
      <selection activeCell="B6" sqref="B6"/>
    </sheetView>
  </sheetViews>
  <sheetFormatPr defaultRowHeight="15" x14ac:dyDescent="0.25"/>
  <cols>
    <col min="2" max="2" width="72.28515625" customWidth="1"/>
  </cols>
  <sheetData>
    <row r="2" spans="2:13" x14ac:dyDescent="0.25">
      <c r="B2" t="s">
        <v>47</v>
      </c>
    </row>
    <row r="4" spans="2:13" ht="97.9" customHeight="1" x14ac:dyDescent="0.25">
      <c r="B4" s="18" t="s">
        <v>48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2:13" ht="36" customHeight="1" x14ac:dyDescent="0.25">
      <c r="B5" s="18" t="s">
        <v>49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2:13" ht="37.9" customHeight="1" x14ac:dyDescent="0.25">
      <c r="B6" s="18" t="s">
        <v>50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2:13" ht="35.25" customHeight="1" x14ac:dyDescent="0.25">
      <c r="B7" s="18" t="s">
        <v>51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2:13" ht="37.15" customHeight="1" x14ac:dyDescent="0.25">
      <c r="B8" s="18" t="s">
        <v>52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2:13" ht="60" x14ac:dyDescent="0.25">
      <c r="B9" s="18" t="s">
        <v>53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2:13" ht="90" x14ac:dyDescent="0.25">
      <c r="B10" s="18" t="s">
        <v>54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2:13" ht="75" x14ac:dyDescent="0.25">
      <c r="B11" s="18" t="s">
        <v>55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2:13" x14ac:dyDescent="0.25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2:13" x14ac:dyDescent="0.25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2:13" ht="30" x14ac:dyDescent="0.25">
      <c r="B14" s="18" t="s">
        <v>56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2:13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x14ac:dyDescent="0.25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2:13" x14ac:dyDescent="0.25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2:13" x14ac:dyDescent="0.2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 x14ac:dyDescent="0.2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2:13" x14ac:dyDescent="0.25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2:13" x14ac:dyDescent="0.25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2:13" x14ac:dyDescent="0.25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2:13" x14ac:dyDescent="0.25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x14ac:dyDescent="0.25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2:13" x14ac:dyDescent="0.2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x14ac:dyDescent="0.2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2:13" x14ac:dyDescent="0.2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2:13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2:13" x14ac:dyDescent="0.2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2:13" x14ac:dyDescent="0.2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2:13" x14ac:dyDescent="0.25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2:13" x14ac:dyDescent="0.25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2:13" x14ac:dyDescent="0.2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2:13" x14ac:dyDescent="0.2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2:13" x14ac:dyDescent="0.2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2:13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2:13" x14ac:dyDescent="0.2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2:13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2:13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2:13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2:13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2:13" x14ac:dyDescent="0.2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2:13" x14ac:dyDescent="0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2:13" x14ac:dyDescent="0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2:13" x14ac:dyDescent="0.2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2:13" x14ac:dyDescent="0.2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2:13" x14ac:dyDescent="0.2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2:13" x14ac:dyDescent="0.2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2:13" x14ac:dyDescent="0.2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2:13" x14ac:dyDescent="0.2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2:13" x14ac:dyDescent="0.2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spans="2:13" x14ac:dyDescent="0.2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</row>
    <row r="54" spans="2:13" x14ac:dyDescent="0.2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</row>
    <row r="55" spans="2:13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</row>
    <row r="56" spans="2:13" x14ac:dyDescent="0.2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</row>
    <row r="57" spans="2:13" x14ac:dyDescent="0.2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2:13" x14ac:dyDescent="0.2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2:13" x14ac:dyDescent="0.2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2:13" x14ac:dyDescent="0.2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</row>
    <row r="61" spans="2:13" x14ac:dyDescent="0.2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</row>
    <row r="62" spans="2:13" x14ac:dyDescent="0.2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</row>
    <row r="63" spans="2:13" x14ac:dyDescent="0.2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</row>
    <row r="64" spans="2:13" x14ac:dyDescent="0.2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</row>
    <row r="65" spans="2:13" x14ac:dyDescent="0.2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2:13" x14ac:dyDescent="0.2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</row>
    <row r="67" spans="2:13" x14ac:dyDescent="0.2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2:13" x14ac:dyDescent="0.2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</row>
    <row r="69" spans="2:13" x14ac:dyDescent="0.2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</row>
    <row r="70" spans="2:13" x14ac:dyDescent="0.2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</row>
    <row r="71" spans="2:13" x14ac:dyDescent="0.2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</row>
    <row r="72" spans="2:13" x14ac:dyDescent="0.2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</row>
    <row r="73" spans="2:13" x14ac:dyDescent="0.2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  <row r="74" spans="2:13" x14ac:dyDescent="0.25"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</row>
    <row r="75" spans="2:13" x14ac:dyDescent="0.2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</row>
    <row r="76" spans="2:13" x14ac:dyDescent="0.25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</row>
    <row r="77" spans="2:13" x14ac:dyDescent="0.25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</row>
    <row r="78" spans="2:13" x14ac:dyDescent="0.25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</row>
    <row r="79" spans="2:13" x14ac:dyDescent="0.25"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</row>
    <row r="80" spans="2:13" x14ac:dyDescent="0.25"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</row>
    <row r="81" spans="2:13" x14ac:dyDescent="0.25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</row>
    <row r="82" spans="2:13" x14ac:dyDescent="0.25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</row>
    <row r="83" spans="2:13" x14ac:dyDescent="0.25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</row>
    <row r="84" spans="2:13" x14ac:dyDescent="0.25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</row>
    <row r="85" spans="2:13" x14ac:dyDescent="0.25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</row>
    <row r="86" spans="2:13" x14ac:dyDescent="0.2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</row>
    <row r="87" spans="2:13" x14ac:dyDescent="0.2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</row>
    <row r="88" spans="2:13" x14ac:dyDescent="0.2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2:13" x14ac:dyDescent="0.25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</row>
    <row r="90" spans="2:13" x14ac:dyDescent="0.25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</row>
    <row r="91" spans="2:13" x14ac:dyDescent="0.25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</row>
    <row r="92" spans="2:13" x14ac:dyDescent="0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2:13" x14ac:dyDescent="0.2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</row>
    <row r="94" spans="2:13" x14ac:dyDescent="0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</row>
    <row r="95" spans="2:13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</row>
    <row r="96" spans="2:13" x14ac:dyDescent="0.2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</row>
    <row r="97" spans="2:13" x14ac:dyDescent="0.25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</row>
    <row r="98" spans="2:13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</row>
    <row r="99" spans="2:13" x14ac:dyDescent="0.25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</row>
    <row r="100" spans="2:13" x14ac:dyDescent="0.25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</row>
    <row r="101" spans="2:13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</row>
    <row r="102" spans="2:13" x14ac:dyDescent="0.25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2:13" x14ac:dyDescent="0.25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</row>
    <row r="104" spans="2:13" x14ac:dyDescent="0.25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2:13" x14ac:dyDescent="0.25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</row>
    <row r="106" spans="2:13" x14ac:dyDescent="0.25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</row>
    <row r="107" spans="2:13" x14ac:dyDescent="0.25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</row>
    <row r="108" spans="2:13" x14ac:dyDescent="0.25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</row>
    <row r="109" spans="2:13" x14ac:dyDescent="0.25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</row>
    <row r="110" spans="2:13" x14ac:dyDescent="0.25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2:13" x14ac:dyDescent="0.25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</row>
    <row r="112" spans="2:13" x14ac:dyDescent="0.25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2:13" x14ac:dyDescent="0.25"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</row>
    <row r="114" spans="2:13" x14ac:dyDescent="0.25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Витяг з паспорту6030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Вимоги до показників</vt:lpstr>
      <vt:lpstr>'Витяг з паспорту6030'!Область_печати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Користувач</cp:lastModifiedBy>
  <cp:lastPrinted>2025-02-11T06:21:40Z</cp:lastPrinted>
  <dcterms:created xsi:type="dcterms:W3CDTF">2022-10-11T07:06:17Z</dcterms:created>
  <dcterms:modified xsi:type="dcterms:W3CDTF">2025-02-14T15:14:55Z</dcterms:modified>
</cp:coreProperties>
</file>