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4000" windowHeight="8865" tabRatio="756" activeTab="4"/>
  </bookViews>
  <sheets>
    <sheet name="Витяг з паспорту" sheetId="1" r:id="rId1"/>
    <sheet name="Показники затрат" sheetId="3" r:id="rId2"/>
    <sheet name="Показники продукту" sheetId="12" r:id="rId3"/>
    <sheet name="Показники ефективності" sheetId="15" r:id="rId4"/>
    <sheet name="Показники якості" sheetId="13" r:id="rId5"/>
  </sheets>
  <definedNames>
    <definedName name="_xlnm.Print_Area" localSheetId="0">'Витяг з паспорту'!$A$3:$E$31</definedName>
    <definedName name="_xlnm.Print_Area" localSheetId="3">'Показники ефективності'!$A$2:$K$69</definedName>
    <definedName name="_xlnm.Print_Area" localSheetId="2">'Показники продукту'!$A$1:$M$39</definedName>
    <definedName name="_xlnm.Print_Area" localSheetId="4">'Показники якості'!$A$1:$K$14</definedName>
  </definedNames>
  <calcPr calcId="125725"/>
</workbook>
</file>

<file path=xl/calcChain.xml><?xml version="1.0" encoding="utf-8"?>
<calcChain xmlns="http://schemas.openxmlformats.org/spreadsheetml/2006/main">
  <c r="J17" i="12"/>
  <c r="I17"/>
  <c r="I4" i="3"/>
  <c r="J4"/>
  <c r="C21" i="1"/>
  <c r="J9" i="15"/>
  <c r="H17" i="12"/>
  <c r="H25" i="3"/>
  <c r="I24"/>
  <c r="J24"/>
  <c r="I8" i="13" l="1"/>
  <c r="J8"/>
  <c r="I65" i="15"/>
  <c r="J65"/>
  <c r="J64" s="1"/>
  <c r="I64"/>
  <c r="I58"/>
  <c r="I57"/>
  <c r="J57"/>
  <c r="I54"/>
  <c r="I53"/>
  <c r="J53"/>
  <c r="I50"/>
  <c r="I49"/>
  <c r="J49"/>
  <c r="I46"/>
  <c r="I45"/>
  <c r="J45"/>
  <c r="I42"/>
  <c r="I41"/>
  <c r="J41"/>
  <c r="I38"/>
  <c r="I37"/>
  <c r="J37"/>
  <c r="I29"/>
  <c r="J29"/>
  <c r="I28"/>
  <c r="I21"/>
  <c r="J21"/>
  <c r="I20"/>
  <c r="I17"/>
  <c r="J17"/>
  <c r="I16"/>
  <c r="I13"/>
  <c r="J13"/>
  <c r="J12" s="1"/>
  <c r="I12"/>
  <c r="I9"/>
  <c r="I8"/>
  <c r="I29" i="12"/>
  <c r="J29"/>
  <c r="I33"/>
  <c r="J33"/>
  <c r="I52" i="3"/>
  <c r="J52"/>
  <c r="I32"/>
  <c r="J32"/>
  <c r="I28"/>
  <c r="J28"/>
  <c r="I20"/>
  <c r="J20"/>
  <c r="I16"/>
  <c r="J16"/>
  <c r="I8"/>
  <c r="J8"/>
  <c r="I12"/>
  <c r="J12"/>
  <c r="J13" i="12"/>
  <c r="I9"/>
  <c r="J9"/>
  <c r="H9"/>
  <c r="I13"/>
  <c r="C13" i="1"/>
  <c r="J8" i="15" l="1"/>
  <c r="J28"/>
  <c r="J16"/>
  <c r="J20"/>
  <c r="J38"/>
  <c r="J42"/>
  <c r="J46"/>
  <c r="J50"/>
  <c r="J54"/>
  <c r="J58"/>
  <c r="H65"/>
  <c r="H64" s="1"/>
  <c r="H29" i="12"/>
  <c r="H33"/>
  <c r="H8" i="13" l="1"/>
  <c r="H13" i="15"/>
  <c r="H12" s="1"/>
  <c r="H9"/>
  <c r="H17"/>
  <c r="H21"/>
  <c r="H25"/>
  <c r="H29"/>
  <c r="H33"/>
  <c r="H37"/>
  <c r="H41"/>
  <c r="H45"/>
  <c r="H49"/>
  <c r="H53"/>
  <c r="H57"/>
  <c r="H13" i="12" l="1"/>
  <c r="H38" i="15" l="1"/>
  <c r="H54"/>
  <c r="H42"/>
  <c r="H46"/>
  <c r="H58"/>
  <c r="H50"/>
  <c r="H56" i="3"/>
  <c r="G56"/>
  <c r="H52"/>
  <c r="H28" i="15" s="1"/>
  <c r="H48" i="3"/>
  <c r="G48"/>
  <c r="H44"/>
  <c r="G44"/>
  <c r="H40"/>
  <c r="G40"/>
  <c r="H36"/>
  <c r="G36"/>
  <c r="H32"/>
  <c r="H28"/>
  <c r="H20" i="15" s="1"/>
  <c r="G28" i="3"/>
  <c r="H24"/>
  <c r="G24"/>
  <c r="H20"/>
  <c r="H16" i="15" s="1"/>
  <c r="G20" i="3"/>
  <c r="H16"/>
  <c r="H12"/>
  <c r="H8"/>
  <c r="C23" i="1"/>
  <c r="E23" s="1"/>
  <c r="D21"/>
  <c r="E21" s="1"/>
  <c r="H8" i="15" l="1"/>
  <c r="H4" i="3"/>
</calcChain>
</file>

<file path=xl/sharedStrings.xml><?xml version="1.0" encoding="utf-8"?>
<sst xmlns="http://schemas.openxmlformats.org/spreadsheetml/2006/main" count="461" uniqueCount="132">
  <si>
    <t>Код Програмної класифікації видатків</t>
  </si>
  <si>
    <t>Виконавець</t>
  </si>
  <si>
    <t>Код за  ЄДРПОУ</t>
  </si>
  <si>
    <t xml:space="preserve">Головний розпорядник  коштів </t>
  </si>
  <si>
    <t>Вiддiл освiти виконавчих органiв Дрогобицької мiської ради Львiвської областi</t>
  </si>
  <si>
    <t>02144660</t>
  </si>
  <si>
    <t>Відповідальний виконавець</t>
  </si>
  <si>
    <t>02144661</t>
  </si>
  <si>
    <t>Коди програми</t>
  </si>
  <si>
    <t>Код</t>
  </si>
  <si>
    <t>Код Програмної класифікації видатків та кредитування місцевого бюджету</t>
  </si>
  <si>
    <t>0610000</t>
  </si>
  <si>
    <t>Код Типової програмної класифікації видатків  та кредитування місцевого бюджету</t>
  </si>
  <si>
    <t>Код Функціональної класифікації видатків та кредитування бюджету</t>
  </si>
  <si>
    <t>0921</t>
  </si>
  <si>
    <t>Найменування бюджетної програми згідно з Типовою програмною класифікацією видатків та кредитування місцевого бюджету</t>
  </si>
  <si>
    <t>Обсяг бюджетних призначень, грн</t>
  </si>
  <si>
    <t>всього, грн</t>
  </si>
  <si>
    <t>загальний фонд, грн</t>
  </si>
  <si>
    <t>Підстави для виконання бюджетної програми</t>
  </si>
  <si>
    <t>Цілі державної політики, на досягнення яких спрямована реалізація бюджетної програми</t>
  </si>
  <si>
    <t>Забезпечення права дитини на доступність і безоплатність здобуття загальної середньої освіти</t>
  </si>
  <si>
    <t xml:space="preserve">Мета бюджетної програми </t>
  </si>
  <si>
    <t>Забезпечення надання послуг з повної загальної середньої освіти в денних закладах загальної середньої освіти</t>
  </si>
  <si>
    <t>Завдання бюджетної програми</t>
  </si>
  <si>
    <t>Забезпечити надання відповідних послуг денними закладами загальної середньої освіти</t>
  </si>
  <si>
    <t>Номер та назва цілей Стратегії сталого розвитку Дрогобицької МТГ, на досягнення яких спрямована реалізація програми</t>
  </si>
  <si>
    <t xml:space="preserve">А.1: Система освіти у Дрогобичі здатна надавати ґрунтовну базову
освіту, на основі якої можна готувати високоякісних фахівців всіх рівнів
компетентності для основних галузей економіки Дрогобича та області. Зокрема,
в цьому контексті необхідно розширювати творчі аспекти, Освітні заклади Дрогобича надають комплексні спеціалізовані
послуги, які дозволять формувати не лише теоретичні знання, але і практичні
навички учнів та студентів. </t>
  </si>
  <si>
    <t>Назва головних проектів Плану реалізації Стратегії сталого розвитку Дрогобицької МТГ у рамках яких буде реалізована бюджетна програма.</t>
  </si>
  <si>
    <t>2.3. А.4 Покращення матеріально-технічного стану закладів І-ІІІ
рівня акредитації, Формування єдиного освітнього простору закладів ІІІ
рівня акредитації з фокусуванням на їх спеціалізації
2.3. 5.1.А.4 нтеграція дрогобицьких закладів освіти в європейський
освітній простір</t>
  </si>
  <si>
    <t>Напрямки використання бюджетних коштів</t>
  </si>
  <si>
    <t>Загальний фонд, грн</t>
  </si>
  <si>
    <t>Спеціальний фонд, грн</t>
  </si>
  <si>
    <t>Разом, грн</t>
  </si>
  <si>
    <t>Усього</t>
  </si>
  <si>
    <t xml:space="preserve">Перелік місцевих/регіональних програм, що виконуються у складі бюджетної програми                                                       </t>
  </si>
  <si>
    <t>Назва державної/ регіональної цільової програми</t>
  </si>
  <si>
    <t>КПКВК</t>
  </si>
  <si>
    <t>Показники затрат бюджетної програми у розрізі підпрограм і завдань</t>
  </si>
  <si>
    <t>Назва програми</t>
  </si>
  <si>
    <t>№ п\п</t>
  </si>
  <si>
    <t>Показники затрат</t>
  </si>
  <si>
    <t>Одиниця виміру</t>
  </si>
  <si>
    <t>Значення</t>
  </si>
  <si>
    <t>Джерело інформації</t>
  </si>
  <si>
    <t>План 2024</t>
  </si>
  <si>
    <t>Факт за 2023 рік.</t>
  </si>
  <si>
    <t>Затрати по загальному фонду місцевого бюджету</t>
  </si>
  <si>
    <t>грн.</t>
  </si>
  <si>
    <t>Кошториси</t>
  </si>
  <si>
    <t>з них: ЗЗСО м.Дрогобича</t>
  </si>
  <si>
    <t>з них: ЗЗСО м. Стебника</t>
  </si>
  <si>
    <t>з них: ЗЗСО сіл Дрогобицької ОТГ</t>
  </si>
  <si>
    <t>1.1.</t>
  </si>
  <si>
    <t>з них витрати на теплопостачання</t>
  </si>
  <si>
    <t>Використання теплопостачання  у фізичних одиницях</t>
  </si>
  <si>
    <t>г/кал</t>
  </si>
  <si>
    <t>звіт</t>
  </si>
  <si>
    <t>1.2.</t>
  </si>
  <si>
    <t>з них витрати на водопостачання та водовідведення</t>
  </si>
  <si>
    <t>Використання водопостачання   у фізичних одиницях</t>
  </si>
  <si>
    <t>м.куб.</t>
  </si>
  <si>
    <t>1.3.</t>
  </si>
  <si>
    <t>з них витрати на електроенергію</t>
  </si>
  <si>
    <t>Використання електроенергії  у фізичних одиницях</t>
  </si>
  <si>
    <t>квт/год</t>
  </si>
  <si>
    <t>1.4.</t>
  </si>
  <si>
    <t>з них витрати на оплату природного газу</t>
  </si>
  <si>
    <t>Використання природного газу у фізичних одиницях</t>
  </si>
  <si>
    <t xml:space="preserve">з них Використання твердого палива у фізичних одиницях </t>
  </si>
  <si>
    <t xml:space="preserve">з них Витрати на  тверде паливо у фізичних одиницях </t>
  </si>
  <si>
    <t>1.5.</t>
  </si>
  <si>
    <t>з них витрати на оплату інших енергоносіїв та інших комунальних послуг</t>
  </si>
  <si>
    <t>з них ЗЗСО м.Дрогобича</t>
  </si>
  <si>
    <t>з них ЗЗСО м. Стебника</t>
  </si>
  <si>
    <t>з них ЗЗСО сіл Дрогобицької ОТГ</t>
  </si>
  <si>
    <t>1.6.</t>
  </si>
  <si>
    <t>з них витрати на оплату енергоресурсів</t>
  </si>
  <si>
    <t>Показники продукту бюджетної програми у розрізі підпрограм і завдань</t>
  </si>
  <si>
    <t>Показники продукту</t>
  </si>
  <si>
    <t>2023 рік</t>
  </si>
  <si>
    <t>факт за 2023 рік.</t>
  </si>
  <si>
    <t>План на 2024</t>
  </si>
  <si>
    <t>Кількість класів (середньорічні)</t>
  </si>
  <si>
    <t>од.</t>
  </si>
  <si>
    <t>звіт по мережі</t>
  </si>
  <si>
    <t>Чисельність учнів (середньорічні)</t>
  </si>
  <si>
    <t>одн.</t>
  </si>
  <si>
    <t>Чисельність випускників (9 та 11 класи)</t>
  </si>
  <si>
    <t>в т.ч. 11 клас</t>
  </si>
  <si>
    <t>в.т.ч. медалісти</t>
  </si>
  <si>
    <t>Загальна площа будівлі</t>
  </si>
  <si>
    <t>м.кв.</t>
  </si>
  <si>
    <t>Опалювальна площа будівлі</t>
  </si>
  <si>
    <t>з них ЗЗСО сіл Дрогобицької ОТГ( дрова)</t>
  </si>
  <si>
    <t>Показники ефективності бюджетної програми у розрізі підпрограм і завдань</t>
  </si>
  <si>
    <t>Показники ефективності</t>
  </si>
  <si>
    <t>Середньорічні витрати на 1-го учня</t>
  </si>
  <si>
    <t>розрахункові дані</t>
  </si>
  <si>
    <t>з них витрат
и на водопостачання та водовідведення</t>
  </si>
  <si>
    <t>з них витрати на оплату інших енергоносіїв та інших 
комунальних послуг</t>
  </si>
  <si>
    <t>з них витрати на оплата енергоресурсів</t>
  </si>
  <si>
    <t>Середньорічні витрати на 1-ин клас</t>
  </si>
  <si>
    <t>2.1.</t>
  </si>
  <si>
    <t>2.2.</t>
  </si>
  <si>
    <t>2.3.</t>
  </si>
  <si>
    <t>2.4.</t>
  </si>
  <si>
    <t>з них витрати на оплату пириродного газу</t>
  </si>
  <si>
    <t>2.5.</t>
  </si>
  <si>
    <t>2.6.</t>
  </si>
  <si>
    <t>Середньорічне використання
 теплопостачання на 1 м.кв. опалювальної площі</t>
  </si>
  <si>
    <t>Показники якості бюджетної програми у розрізі підпрограм і завдань</t>
  </si>
  <si>
    <t>Показники якості</t>
  </si>
  <si>
    <t>Відсоток чисельності медалістів до загальної чисельності випускників (11 класів)</t>
  </si>
  <si>
    <t>відс.</t>
  </si>
  <si>
    <t>Назва закладу Дрогобицький науковий ліцей ім.Б.Лепкого
 загальної середньої освіти _________________________________________________________</t>
  </si>
  <si>
    <t>Назва закладу
 загальної середньої освіти Дрогобицький науковий ліцей ім. Б. Лепкого</t>
  </si>
  <si>
    <t>серед</t>
  </si>
  <si>
    <t>Назва закладу
 загальної середньої освіти Дрогобицький науковий ліцей      ім. Б. Лепкого</t>
  </si>
  <si>
    <t>Забезпечення надання послуг з загальної середньої освіти  в спеціалізованих  закладах освіти</t>
  </si>
  <si>
    <t>Надання загальної середньої
 освіти закладами спеціалізованої освіти</t>
  </si>
  <si>
    <t>0611023</t>
  </si>
  <si>
    <t>Надання загальної середньої освіти закладами спеціалізованої освіти</t>
  </si>
  <si>
    <t>План на 2024 рік</t>
  </si>
  <si>
    <t>Додаток №3 до програми соціально-економічного та культурного розвитку Дрогобицькоїт міської територіальної громади на 2025 рік</t>
  </si>
  <si>
    <t>Факт за 2024</t>
  </si>
  <si>
    <t>План 2025</t>
  </si>
  <si>
    <t>План на 2025</t>
  </si>
  <si>
    <t xml:space="preserve">Начальник відділу освіти </t>
  </si>
  <si>
    <t>Начальник відділу освіти</t>
  </si>
  <si>
    <t>Закон України "Про державний бюджет України" на 2024 рік, Бюджетний Кодекс України (Закон від 08.07.2010р. №2456-УІ), Конституція України (Закон від 28.06.1996р. №254/96), Закон України "Про загальну середню освіту", зі змінами, , наказ Міністерства фінансів України та Міністерства освіти і науки України від 30.09.2020 р. №860 «Про внесення змін до Правил складання паспортів бюджетних програм місцевих бюджетів та звітів про їх виконання», наказ Міністерства фінансів України та Міністерства освіти і науки України від 10.07.2017  «Прозатвердження Типового переліку бюджетних програм і результативних показників їх виконання для місцевих бюджетів», наказ  МФУ №781 від 17.12.2020 року «Про внесення змін до Типової програмної класифікації видатків та кредитування місцевого бюджету». 
Рішення сесії від  19.12.2024 №2857 "Про бюджет Дрогобицької міської територіальної громади на 2025рік"</t>
  </si>
  <si>
    <t>Петро ШЕВ'ЯК</t>
  </si>
</sst>
</file>

<file path=xl/styles.xml><?xml version="1.0" encoding="utf-8"?>
<styleSheet xmlns="http://schemas.openxmlformats.org/spreadsheetml/2006/main">
  <numFmts count="1">
    <numFmt numFmtId="164" formatCode="0.00000"/>
  </numFmts>
  <fonts count="28">
    <font>
      <sz val="11"/>
      <color theme="1"/>
      <name val="Calibri"/>
      <charset val="204"/>
      <scheme val="minor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0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2" fontId="2" fillId="0" borderId="1" xfId="0" applyNumberFormat="1" applyFont="1" applyBorder="1"/>
    <xf numFmtId="0" fontId="9" fillId="0" borderId="1" xfId="0" applyFont="1" applyBorder="1"/>
    <xf numFmtId="0" fontId="1" fillId="0" borderId="1" xfId="0" applyFont="1" applyBorder="1"/>
    <xf numFmtId="0" fontId="6" fillId="0" borderId="3" xfId="0" applyFont="1" applyBorder="1" applyAlignment="1">
      <alignment horizontal="center" vertical="center"/>
    </xf>
    <xf numFmtId="0" fontId="2" fillId="2" borderId="0" xfId="0" applyFont="1" applyFill="1"/>
    <xf numFmtId="0" fontId="1" fillId="3" borderId="0" xfId="0" applyFont="1" applyFill="1"/>
    <xf numFmtId="0" fontId="11" fillId="4" borderId="1" xfId="0" applyFont="1" applyFill="1" applyBorder="1"/>
    <xf numFmtId="0" fontId="9" fillId="4" borderId="1" xfId="0" applyFont="1" applyFill="1" applyBorder="1"/>
    <xf numFmtId="0" fontId="12" fillId="4" borderId="1" xfId="0" applyFont="1" applyFill="1" applyBorder="1"/>
    <xf numFmtId="0" fontId="2" fillId="4" borderId="1" xfId="0" applyFont="1" applyFill="1" applyBorder="1"/>
    <xf numFmtId="0" fontId="2" fillId="2" borderId="1" xfId="0" applyFont="1" applyFill="1" applyBorder="1"/>
    <xf numFmtId="0" fontId="12" fillId="0" borderId="1" xfId="0" applyFont="1" applyBorder="1"/>
    <xf numFmtId="2" fontId="9" fillId="0" borderId="1" xfId="0" applyNumberFormat="1" applyFont="1" applyBorder="1"/>
    <xf numFmtId="16" fontId="11" fillId="4" borderId="1" xfId="0" applyNumberFormat="1" applyFont="1" applyFill="1" applyBorder="1" applyAlignment="1">
      <alignment horizontal="right"/>
    </xf>
    <xf numFmtId="0" fontId="13" fillId="4" borderId="1" xfId="0" applyFont="1" applyFill="1" applyBorder="1"/>
    <xf numFmtId="0" fontId="6" fillId="4" borderId="1" xfId="0" applyFont="1" applyFill="1" applyBorder="1"/>
    <xf numFmtId="16" fontId="9" fillId="0" borderId="1" xfId="0" applyNumberFormat="1" applyFont="1" applyBorder="1" applyAlignment="1">
      <alignment horizontal="right"/>
    </xf>
    <xf numFmtId="0" fontId="11" fillId="4" borderId="1" xfId="0" applyFont="1" applyFill="1" applyBorder="1" applyAlignment="1">
      <alignment horizontal="right"/>
    </xf>
    <xf numFmtId="0" fontId="11" fillId="4" borderId="1" xfId="0" applyFont="1" applyFill="1" applyBorder="1" applyAlignment="1">
      <alignment wrapText="1"/>
    </xf>
    <xf numFmtId="0" fontId="9" fillId="0" borderId="1" xfId="0" applyFont="1" applyBorder="1" applyAlignment="1">
      <alignment horizontal="right"/>
    </xf>
    <xf numFmtId="0" fontId="11" fillId="0" borderId="1" xfId="0" applyFont="1" applyBorder="1"/>
    <xf numFmtId="0" fontId="6" fillId="0" borderId="1" xfId="0" applyFont="1" applyBorder="1"/>
    <xf numFmtId="0" fontId="9" fillId="2" borderId="1" xfId="0" applyFont="1" applyFill="1" applyBorder="1" applyAlignment="1">
      <alignment horizontal="right"/>
    </xf>
    <xf numFmtId="0" fontId="9" fillId="2" borderId="1" xfId="0" applyFont="1" applyFill="1" applyBorder="1"/>
    <xf numFmtId="0" fontId="12" fillId="2" borderId="1" xfId="0" applyFont="1" applyFill="1" applyBorder="1"/>
    <xf numFmtId="2" fontId="9" fillId="2" borderId="1" xfId="0" applyNumberFormat="1" applyFont="1" applyFill="1" applyBorder="1"/>
    <xf numFmtId="0" fontId="11" fillId="3" borderId="1" xfId="0" applyFont="1" applyFill="1" applyBorder="1" applyAlignment="1">
      <alignment wrapText="1"/>
    </xf>
    <xf numFmtId="0" fontId="2" fillId="3" borderId="1" xfId="0" applyFont="1" applyFill="1" applyBorder="1"/>
    <xf numFmtId="0" fontId="12" fillId="3" borderId="1" xfId="0" applyFont="1" applyFill="1" applyBorder="1"/>
    <xf numFmtId="164" fontId="9" fillId="3" borderId="1" xfId="0" applyNumberFormat="1" applyFont="1" applyFill="1" applyBorder="1"/>
    <xf numFmtId="0" fontId="9" fillId="3" borderId="1" xfId="0" applyFont="1" applyFill="1" applyBorder="1"/>
    <xf numFmtId="0" fontId="14" fillId="3" borderId="1" xfId="0" applyFont="1" applyFill="1" applyBorder="1"/>
    <xf numFmtId="0" fontId="15" fillId="3" borderId="1" xfId="0" applyFont="1" applyFill="1" applyBorder="1"/>
    <xf numFmtId="0" fontId="1" fillId="3" borderId="1" xfId="0" applyFont="1" applyFill="1" applyBorder="1"/>
    <xf numFmtId="0" fontId="10" fillId="3" borderId="1" xfId="0" applyFont="1" applyFill="1" applyBorder="1"/>
    <xf numFmtId="0" fontId="11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6" fillId="0" borderId="0" xfId="0" applyFont="1"/>
    <xf numFmtId="0" fontId="7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0" fontId="11" fillId="5" borderId="1" xfId="0" applyFont="1" applyFill="1" applyBorder="1"/>
    <xf numFmtId="0" fontId="6" fillId="5" borderId="1" xfId="0" applyFont="1" applyFill="1" applyBorder="1"/>
    <xf numFmtId="0" fontId="13" fillId="5" borderId="1" xfId="0" applyFont="1" applyFill="1" applyBorder="1"/>
    <xf numFmtId="0" fontId="2" fillId="5" borderId="1" xfId="0" applyFont="1" applyFill="1" applyBorder="1"/>
    <xf numFmtId="0" fontId="12" fillId="5" borderId="1" xfId="0" applyFont="1" applyFill="1" applyBorder="1"/>
    <xf numFmtId="0" fontId="6" fillId="3" borderId="1" xfId="0" applyFont="1" applyFill="1" applyBorder="1"/>
    <xf numFmtId="0" fontId="10" fillId="2" borderId="1" xfId="0" applyFont="1" applyFill="1" applyBorder="1" applyAlignment="1">
      <alignment horizontal="right"/>
    </xf>
    <xf numFmtId="0" fontId="10" fillId="3" borderId="1" xfId="0" applyFont="1" applyFill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6" fillId="2" borderId="1" xfId="0" applyFont="1" applyFill="1" applyBorder="1"/>
    <xf numFmtId="0" fontId="2" fillId="3" borderId="0" xfId="0" applyFont="1" applyFill="1"/>
    <xf numFmtId="0" fontId="6" fillId="0" borderId="0" xfId="0" applyFont="1" applyAlignment="1">
      <alignment horizontal="center" vertical="center"/>
    </xf>
    <xf numFmtId="2" fontId="2" fillId="0" borderId="0" xfId="0" applyNumberFormat="1" applyFont="1"/>
    <xf numFmtId="0" fontId="6" fillId="3" borderId="0" xfId="0" applyFont="1" applyFill="1"/>
    <xf numFmtId="0" fontId="6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16" fontId="9" fillId="0" borderId="0" xfId="0" applyNumberFormat="1" applyFont="1"/>
    <xf numFmtId="0" fontId="9" fillId="0" borderId="1" xfId="0" quotePrefix="1" applyFont="1" applyBorder="1" applyAlignment="1">
      <alignment horizontal="left" vertical="center"/>
    </xf>
    <xf numFmtId="0" fontId="9" fillId="0" borderId="1" xfId="0" quotePrefix="1" applyFont="1" applyBorder="1"/>
    <xf numFmtId="0" fontId="22" fillId="0" borderId="1" xfId="0" applyFont="1" applyBorder="1" applyAlignment="1">
      <alignment horizontal="center" vertical="center" wrapText="1"/>
    </xf>
    <xf numFmtId="0" fontId="11" fillId="0" borderId="1" xfId="0" quotePrefix="1" applyFont="1" applyBorder="1"/>
    <xf numFmtId="0" fontId="17" fillId="0" borderId="0" xfId="0" applyFont="1"/>
    <xf numFmtId="0" fontId="8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3" fillId="3" borderId="0" xfId="0" applyFont="1" applyFill="1"/>
    <xf numFmtId="0" fontId="4" fillId="3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11" fillId="3" borderId="1" xfId="0" applyFont="1" applyFill="1" applyBorder="1"/>
    <xf numFmtId="0" fontId="20" fillId="3" borderId="1" xfId="0" applyFont="1" applyFill="1" applyBorder="1"/>
    <xf numFmtId="0" fontId="7" fillId="3" borderId="1" xfId="0" applyFont="1" applyFill="1" applyBorder="1"/>
    <xf numFmtId="0" fontId="9" fillId="3" borderId="1" xfId="0" applyFont="1" applyFill="1" applyBorder="1" applyAlignment="1">
      <alignment wrapText="1"/>
    </xf>
    <xf numFmtId="0" fontId="5" fillId="3" borderId="1" xfId="0" applyFont="1" applyFill="1" applyBorder="1"/>
    <xf numFmtId="0" fontId="17" fillId="3" borderId="0" xfId="0" applyFont="1" applyFill="1"/>
    <xf numFmtId="0" fontId="8" fillId="3" borderId="0" xfId="0" applyFont="1" applyFill="1" applyAlignment="1">
      <alignment wrapText="1"/>
    </xf>
    <xf numFmtId="0" fontId="17" fillId="3" borderId="0" xfId="0" applyFont="1" applyFill="1" applyAlignment="1">
      <alignment wrapText="1"/>
    </xf>
    <xf numFmtId="0" fontId="8" fillId="3" borderId="0" xfId="0" applyFont="1" applyFill="1"/>
    <xf numFmtId="0" fontId="12" fillId="3" borderId="0" xfId="0" applyFont="1" applyFill="1"/>
    <xf numFmtId="0" fontId="24" fillId="2" borderId="1" xfId="0" applyFont="1" applyFill="1" applyBorder="1"/>
    <xf numFmtId="0" fontId="15" fillId="2" borderId="1" xfId="0" applyFont="1" applyFill="1" applyBorder="1"/>
    <xf numFmtId="0" fontId="25" fillId="2" borderId="1" xfId="0" applyFont="1" applyFill="1" applyBorder="1"/>
    <xf numFmtId="0" fontId="25" fillId="3" borderId="1" xfId="0" applyFont="1" applyFill="1" applyBorder="1"/>
    <xf numFmtId="0" fontId="20" fillId="4" borderId="1" xfId="0" applyFont="1" applyFill="1" applyBorder="1"/>
    <xf numFmtId="0" fontId="15" fillId="0" borderId="1" xfId="0" applyFont="1" applyBorder="1"/>
    <xf numFmtId="0" fontId="15" fillId="5" borderId="1" xfId="0" applyFont="1" applyFill="1" applyBorder="1"/>
    <xf numFmtId="0" fontId="2" fillId="3" borderId="0" xfId="0" applyFont="1" applyFill="1" applyBorder="1"/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15" fillId="3" borderId="2" xfId="0" applyFont="1" applyFill="1" applyBorder="1" applyAlignment="1">
      <alignment wrapText="1"/>
    </xf>
    <xf numFmtId="0" fontId="2" fillId="3" borderId="2" xfId="0" applyFont="1" applyFill="1" applyBorder="1"/>
    <xf numFmtId="0" fontId="21" fillId="3" borderId="2" xfId="0" applyFont="1" applyFill="1" applyBorder="1"/>
    <xf numFmtId="0" fontId="18" fillId="3" borderId="2" xfId="0" applyFont="1" applyFill="1" applyBorder="1"/>
    <xf numFmtId="0" fontId="2" fillId="0" borderId="2" xfId="0" applyFont="1" applyBorder="1"/>
    <xf numFmtId="0" fontId="15" fillId="0" borderId="2" xfId="0" applyFont="1" applyBorder="1"/>
    <xf numFmtId="0" fontId="15" fillId="3" borderId="2" xfId="0" applyFont="1" applyFill="1" applyBorder="1"/>
    <xf numFmtId="2" fontId="2" fillId="3" borderId="2" xfId="0" applyNumberFormat="1" applyFont="1" applyFill="1" applyBorder="1"/>
    <xf numFmtId="0" fontId="1" fillId="3" borderId="2" xfId="0" applyFont="1" applyFill="1" applyBorder="1"/>
    <xf numFmtId="0" fontId="11" fillId="6" borderId="1" xfId="0" applyFont="1" applyFill="1" applyBorder="1"/>
    <xf numFmtId="0" fontId="6" fillId="6" borderId="1" xfId="0" applyFont="1" applyFill="1" applyBorder="1"/>
    <xf numFmtId="0" fontId="13" fillId="6" borderId="1" xfId="0" applyFont="1" applyFill="1" applyBorder="1"/>
    <xf numFmtId="2" fontId="11" fillId="6" borderId="1" xfId="0" applyNumberFormat="1" applyFont="1" applyFill="1" applyBorder="1"/>
    <xf numFmtId="2" fontId="11" fillId="6" borderId="2" xfId="0" applyNumberFormat="1" applyFont="1" applyFill="1" applyBorder="1"/>
    <xf numFmtId="0" fontId="2" fillId="6" borderId="1" xfId="0" applyFont="1" applyFill="1" applyBorder="1"/>
    <xf numFmtId="0" fontId="6" fillId="6" borderId="2" xfId="0" applyFont="1" applyFill="1" applyBorder="1"/>
    <xf numFmtId="0" fontId="16" fillId="6" borderId="1" xfId="0" applyFont="1" applyFill="1" applyBorder="1"/>
    <xf numFmtId="0" fontId="20" fillId="6" borderId="2" xfId="0" applyFont="1" applyFill="1" applyBorder="1"/>
    <xf numFmtId="0" fontId="1" fillId="6" borderId="1" xfId="0" applyFont="1" applyFill="1" applyBorder="1"/>
    <xf numFmtId="0" fontId="15" fillId="6" borderId="2" xfId="0" applyFont="1" applyFill="1" applyBorder="1"/>
    <xf numFmtId="0" fontId="2" fillId="6" borderId="2" xfId="0" applyFont="1" applyFill="1" applyBorder="1"/>
    <xf numFmtId="0" fontId="1" fillId="6" borderId="2" xfId="0" applyFont="1" applyFill="1" applyBorder="1"/>
    <xf numFmtId="0" fontId="2" fillId="3" borderId="2" xfId="0" applyFont="1" applyFill="1" applyBorder="1" applyAlignment="1">
      <alignment horizontal="center" wrapText="1"/>
    </xf>
    <xf numFmtId="0" fontId="2" fillId="3" borderId="8" xfId="0" applyFont="1" applyFill="1" applyBorder="1"/>
    <xf numFmtId="0" fontId="2" fillId="3" borderId="9" xfId="0" applyFont="1" applyFill="1" applyBorder="1"/>
    <xf numFmtId="0" fontId="5" fillId="3" borderId="2" xfId="0" applyFont="1" applyFill="1" applyBorder="1"/>
    <xf numFmtId="0" fontId="2" fillId="3" borderId="0" xfId="0" applyFont="1" applyFill="1" applyBorder="1" applyAlignment="1">
      <alignment horizontal="center" vertical="center"/>
    </xf>
    <xf numFmtId="0" fontId="2" fillId="0" borderId="10" xfId="0" applyFont="1" applyBorder="1"/>
    <xf numFmtId="0" fontId="2" fillId="0" borderId="7" xfId="0" applyFont="1" applyBorder="1"/>
    <xf numFmtId="2" fontId="2" fillId="6" borderId="1" xfId="0" applyNumberFormat="1" applyFont="1" applyFill="1" applyBorder="1"/>
    <xf numFmtId="2" fontId="9" fillId="6" borderId="1" xfId="0" applyNumberFormat="1" applyFont="1" applyFill="1" applyBorder="1"/>
    <xf numFmtId="0" fontId="11" fillId="6" borderId="1" xfId="0" applyFont="1" applyFill="1" applyBorder="1" applyAlignment="1">
      <alignment wrapText="1"/>
    </xf>
    <xf numFmtId="0" fontId="12" fillId="6" borderId="1" xfId="0" applyFont="1" applyFill="1" applyBorder="1"/>
    <xf numFmtId="164" fontId="9" fillId="6" borderId="1" xfId="0" applyNumberFormat="1" applyFont="1" applyFill="1" applyBorder="1"/>
    <xf numFmtId="0" fontId="2" fillId="0" borderId="8" xfId="0" applyFont="1" applyBorder="1"/>
    <xf numFmtId="0" fontId="2" fillId="0" borderId="1" xfId="0" applyFont="1" applyBorder="1" applyAlignment="1">
      <alignment wrapText="1"/>
    </xf>
    <xf numFmtId="2" fontId="9" fillId="0" borderId="2" xfId="0" applyNumberFormat="1" applyFont="1" applyBorder="1"/>
    <xf numFmtId="2" fontId="9" fillId="3" borderId="2" xfId="0" applyNumberFormat="1" applyFont="1" applyFill="1" applyBorder="1"/>
    <xf numFmtId="2" fontId="9" fillId="3" borderId="1" xfId="0" applyNumberFormat="1" applyFont="1" applyFill="1" applyBorder="1"/>
    <xf numFmtId="0" fontId="6" fillId="0" borderId="1" xfId="0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9" fillId="0" borderId="1" xfId="0" quotePrefix="1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23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6" fillId="0" borderId="0" xfId="0" applyFont="1" applyBorder="1"/>
    <xf numFmtId="0" fontId="27" fillId="3" borderId="0" xfId="0" applyFont="1" applyFill="1"/>
    <xf numFmtId="0" fontId="4" fillId="3" borderId="0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5"/>
  <sheetViews>
    <sheetView topLeftCell="A20" workbookViewId="0">
      <selection sqref="A1:E28"/>
    </sheetView>
  </sheetViews>
  <sheetFormatPr defaultColWidth="9.140625" defaultRowHeight="15"/>
  <cols>
    <col min="1" max="1" width="11.42578125" style="2" customWidth="1"/>
    <col min="2" max="2" width="31" style="52" customWidth="1"/>
    <col min="3" max="3" width="22.28515625" style="52" customWidth="1"/>
    <col min="4" max="4" width="27.42578125" style="52" customWidth="1"/>
    <col min="5" max="5" width="16.5703125" style="2" customWidth="1"/>
    <col min="6" max="16384" width="9.140625" style="2"/>
  </cols>
  <sheetData>
    <row r="1" spans="1:13" ht="90">
      <c r="D1" s="52" t="s">
        <v>124</v>
      </c>
    </row>
    <row r="3" spans="1:13" ht="47.25" customHeight="1">
      <c r="A3" s="5" t="s">
        <v>0</v>
      </c>
      <c r="B3" s="154" t="s">
        <v>1</v>
      </c>
      <c r="C3" s="154"/>
      <c r="D3" s="154"/>
      <c r="E3" s="6" t="s">
        <v>2</v>
      </c>
      <c r="F3" s="70"/>
      <c r="G3" s="70"/>
      <c r="H3" s="70"/>
      <c r="I3" s="70"/>
      <c r="J3" s="70"/>
      <c r="K3" s="70"/>
      <c r="L3" s="70"/>
      <c r="M3" s="70"/>
    </row>
    <row r="4" spans="1:13" ht="26.25" customHeight="1">
      <c r="A4" s="71"/>
      <c r="B4" s="72" t="s">
        <v>3</v>
      </c>
      <c r="C4" s="155" t="s">
        <v>4</v>
      </c>
      <c r="D4" s="156"/>
      <c r="E4" s="80" t="s">
        <v>5</v>
      </c>
    </row>
    <row r="5" spans="1:13" ht="35.25" customHeight="1">
      <c r="A5" s="71"/>
      <c r="B5" s="72" t="s">
        <v>6</v>
      </c>
      <c r="C5" s="155" t="s">
        <v>4</v>
      </c>
      <c r="D5" s="156"/>
      <c r="E5" s="80" t="s">
        <v>7</v>
      </c>
    </row>
    <row r="6" spans="1:13">
      <c r="A6" s="157" t="s">
        <v>8</v>
      </c>
      <c r="B6" s="158"/>
      <c r="C6" s="158"/>
      <c r="D6" s="159"/>
      <c r="E6" s="73" t="s">
        <v>9</v>
      </c>
    </row>
    <row r="7" spans="1:13" ht="20.65" customHeight="1">
      <c r="A7" s="160" t="s">
        <v>10</v>
      </c>
      <c r="B7" s="161"/>
      <c r="C7" s="161"/>
      <c r="D7" s="162"/>
      <c r="E7" s="81" t="s">
        <v>11</v>
      </c>
    </row>
    <row r="8" spans="1:13" ht="24" customHeight="1">
      <c r="A8" s="163" t="s">
        <v>12</v>
      </c>
      <c r="B8" s="164"/>
      <c r="C8" s="164"/>
      <c r="D8" s="165"/>
      <c r="E8" s="83" t="s">
        <v>121</v>
      </c>
    </row>
    <row r="9" spans="1:13" ht="23.25" customHeight="1">
      <c r="A9" s="163" t="s">
        <v>12</v>
      </c>
      <c r="B9" s="164"/>
      <c r="C9" s="164"/>
      <c r="D9" s="165"/>
      <c r="E9" s="34">
        <v>611023</v>
      </c>
    </row>
    <row r="10" spans="1:13" ht="16.5" customHeight="1">
      <c r="A10" s="163" t="s">
        <v>13</v>
      </c>
      <c r="B10" s="164"/>
      <c r="C10" s="164"/>
      <c r="D10" s="165"/>
      <c r="E10" s="81" t="s">
        <v>14</v>
      </c>
    </row>
    <row r="11" spans="1:13" ht="49.9" customHeight="1">
      <c r="A11" s="166" t="s">
        <v>15</v>
      </c>
      <c r="B11" s="166"/>
      <c r="C11" s="167" t="s">
        <v>122</v>
      </c>
      <c r="D11" s="168"/>
      <c r="E11" s="168"/>
    </row>
    <row r="12" spans="1:13" ht="30.75" customHeight="1">
      <c r="A12" s="166" t="s">
        <v>16</v>
      </c>
      <c r="B12" s="166"/>
      <c r="C12" s="74" t="s">
        <v>17</v>
      </c>
      <c r="D12" s="74" t="s">
        <v>18</v>
      </c>
      <c r="E12" s="74"/>
    </row>
    <row r="13" spans="1:13" ht="20.25" customHeight="1">
      <c r="A13" s="166"/>
      <c r="B13" s="166"/>
      <c r="C13" s="74">
        <f>D13</f>
        <v>0</v>
      </c>
      <c r="D13" s="75"/>
      <c r="E13" s="76"/>
    </row>
    <row r="14" spans="1:13" ht="182.25" customHeight="1">
      <c r="A14" s="166" t="s">
        <v>19</v>
      </c>
      <c r="B14" s="166"/>
      <c r="C14" s="171" t="s">
        <v>130</v>
      </c>
      <c r="D14" s="170"/>
      <c r="E14" s="170"/>
    </row>
    <row r="15" spans="1:13" ht="33" customHeight="1">
      <c r="A15" s="166" t="s">
        <v>20</v>
      </c>
      <c r="B15" s="166"/>
      <c r="C15" s="170" t="s">
        <v>21</v>
      </c>
      <c r="D15" s="170"/>
      <c r="E15" s="170"/>
    </row>
    <row r="16" spans="1:13" ht="39">
      <c r="A16" s="73" t="s">
        <v>22</v>
      </c>
      <c r="B16" s="171" t="s">
        <v>23</v>
      </c>
      <c r="C16" s="170"/>
      <c r="D16" s="170"/>
      <c r="E16" s="170"/>
    </row>
    <row r="17" spans="1:5" ht="38.65" customHeight="1">
      <c r="A17" s="73" t="s">
        <v>24</v>
      </c>
      <c r="B17" s="170" t="s">
        <v>25</v>
      </c>
      <c r="C17" s="170"/>
      <c r="D17" s="170"/>
      <c r="E17" s="170"/>
    </row>
    <row r="18" spans="1:5" ht="100.5" customHeight="1">
      <c r="A18" s="166" t="s">
        <v>26</v>
      </c>
      <c r="B18" s="166"/>
      <c r="C18" s="170" t="s">
        <v>27</v>
      </c>
      <c r="D18" s="170"/>
      <c r="E18" s="170"/>
    </row>
    <row r="19" spans="1:5" ht="65.25" customHeight="1">
      <c r="A19" s="166" t="s">
        <v>28</v>
      </c>
      <c r="B19" s="166"/>
      <c r="C19" s="170" t="s">
        <v>29</v>
      </c>
      <c r="D19" s="170"/>
      <c r="E19" s="170"/>
    </row>
    <row r="20" spans="1:5" ht="33" customHeight="1">
      <c r="A20" s="166" t="s">
        <v>30</v>
      </c>
      <c r="B20" s="166"/>
      <c r="C20" s="74" t="s">
        <v>31</v>
      </c>
      <c r="D20" s="74" t="s">
        <v>32</v>
      </c>
      <c r="E20" s="74" t="s">
        <v>33</v>
      </c>
    </row>
    <row r="21" spans="1:5" ht="42.75" customHeight="1">
      <c r="A21" s="74"/>
      <c r="B21" s="82" t="s">
        <v>119</v>
      </c>
      <c r="C21" s="77">
        <f>'Показники затрат'!J8</f>
        <v>10065300</v>
      </c>
      <c r="D21" s="74">
        <f>E13</f>
        <v>0</v>
      </c>
      <c r="E21" s="77">
        <f>C21+D21</f>
        <v>10065300</v>
      </c>
    </row>
    <row r="22" spans="1:5" ht="48.75" customHeight="1">
      <c r="A22" s="74"/>
      <c r="B22" s="5"/>
      <c r="C22" s="74"/>
      <c r="D22" s="74"/>
      <c r="E22" s="74"/>
    </row>
    <row r="23" spans="1:5" ht="61.5" customHeight="1">
      <c r="A23" s="74"/>
      <c r="B23" s="5" t="s">
        <v>34</v>
      </c>
      <c r="C23" s="77">
        <f>C21+C22</f>
        <v>10065300</v>
      </c>
      <c r="D23" s="74"/>
      <c r="E23" s="77">
        <f t="shared" ref="E23" si="0">C23+D23</f>
        <v>10065300</v>
      </c>
    </row>
    <row r="24" spans="1:5" ht="16.899999999999999" customHeight="1">
      <c r="A24" s="169"/>
      <c r="B24" s="169"/>
      <c r="C24" s="55"/>
      <c r="D24" s="55"/>
      <c r="E24" s="15"/>
    </row>
    <row r="25" spans="1:5" ht="31.9" customHeight="1">
      <c r="A25" s="166" t="s">
        <v>35</v>
      </c>
      <c r="B25" s="166"/>
      <c r="C25" s="166"/>
      <c r="D25" s="166"/>
      <c r="E25" s="166"/>
    </row>
    <row r="26" spans="1:5" ht="63.75">
      <c r="A26" s="74" t="s">
        <v>36</v>
      </c>
      <c r="B26" s="74" t="s">
        <v>37</v>
      </c>
      <c r="C26" s="74" t="s">
        <v>31</v>
      </c>
      <c r="D26" s="74" t="s">
        <v>32</v>
      </c>
      <c r="E26" s="74" t="s">
        <v>33</v>
      </c>
    </row>
    <row r="27" spans="1:5">
      <c r="A27" s="74"/>
      <c r="B27" s="74"/>
      <c r="C27" s="74"/>
      <c r="D27" s="74"/>
      <c r="E27" s="74"/>
    </row>
    <row r="28" spans="1:5">
      <c r="A28" s="74"/>
      <c r="B28" s="74"/>
      <c r="C28" s="74"/>
      <c r="D28" s="74"/>
      <c r="E28" s="74"/>
    </row>
    <row r="29" spans="1:5">
      <c r="A29" s="78"/>
      <c r="B29" s="49"/>
      <c r="C29" s="50"/>
      <c r="D29" s="49"/>
      <c r="E29" s="78"/>
    </row>
    <row r="30" spans="1:5">
      <c r="A30" s="78"/>
      <c r="B30" s="51"/>
      <c r="E30" s="78"/>
    </row>
    <row r="31" spans="1:5">
      <c r="A31" s="79"/>
      <c r="B31" s="49"/>
      <c r="C31" s="49"/>
      <c r="D31" s="49"/>
      <c r="E31" s="78"/>
    </row>
    <row r="32" spans="1:5">
      <c r="A32" s="78"/>
      <c r="B32" s="50"/>
      <c r="C32" s="50"/>
      <c r="D32" s="50"/>
      <c r="E32" s="78"/>
    </row>
    <row r="33" spans="1:5">
      <c r="A33" s="78"/>
      <c r="B33" s="50"/>
      <c r="C33" s="50"/>
      <c r="D33" s="50"/>
      <c r="E33" s="78"/>
    </row>
    <row r="34" spans="1:5">
      <c r="A34" s="78"/>
      <c r="B34" s="50"/>
      <c r="C34" s="50"/>
      <c r="D34" s="50"/>
      <c r="E34" s="78"/>
    </row>
    <row r="35" spans="1:5">
      <c r="A35" s="78"/>
      <c r="B35" s="50"/>
      <c r="C35" s="50"/>
      <c r="D35" s="50"/>
      <c r="E35" s="78"/>
    </row>
    <row r="36" spans="1:5">
      <c r="A36" s="78"/>
      <c r="B36" s="50"/>
      <c r="C36" s="50"/>
      <c r="D36" s="50"/>
      <c r="E36" s="78"/>
    </row>
    <row r="37" spans="1:5">
      <c r="A37" s="78"/>
      <c r="B37" s="50"/>
      <c r="C37" s="50"/>
      <c r="D37" s="50"/>
      <c r="E37" s="78"/>
    </row>
    <row r="38" spans="1:5">
      <c r="A38" s="78"/>
      <c r="B38" s="50"/>
      <c r="C38" s="50"/>
      <c r="D38" s="50"/>
      <c r="E38" s="78"/>
    </row>
    <row r="39" spans="1:5">
      <c r="A39" s="78"/>
      <c r="B39" s="50"/>
      <c r="C39" s="50"/>
      <c r="D39" s="50"/>
      <c r="E39" s="78"/>
    </row>
    <row r="40" spans="1:5">
      <c r="A40" s="78"/>
      <c r="B40" s="50"/>
      <c r="C40" s="50"/>
      <c r="D40" s="50"/>
      <c r="E40" s="78"/>
    </row>
    <row r="41" spans="1:5">
      <c r="A41" s="78"/>
      <c r="B41" s="50"/>
      <c r="C41" s="50"/>
      <c r="D41" s="50"/>
      <c r="E41" s="78"/>
    </row>
    <row r="42" spans="1:5">
      <c r="A42" s="78"/>
      <c r="B42" s="50"/>
      <c r="C42" s="50"/>
      <c r="D42" s="50"/>
      <c r="E42" s="78"/>
    </row>
    <row r="43" spans="1:5">
      <c r="A43" s="78"/>
      <c r="B43" s="50"/>
      <c r="C43" s="50"/>
      <c r="D43" s="50"/>
      <c r="E43" s="78"/>
    </row>
    <row r="44" spans="1:5">
      <c r="A44" s="78"/>
      <c r="B44" s="50"/>
      <c r="C44" s="50"/>
      <c r="D44" s="50"/>
      <c r="E44" s="78"/>
    </row>
    <row r="45" spans="1:5">
      <c r="A45" s="78"/>
      <c r="B45" s="50"/>
      <c r="C45" s="50"/>
      <c r="D45" s="50"/>
      <c r="E45" s="78"/>
    </row>
  </sheetData>
  <mergeCells count="24">
    <mergeCell ref="A20:B20"/>
    <mergeCell ref="A24:B24"/>
    <mergeCell ref="A25:E25"/>
    <mergeCell ref="A12:B13"/>
    <mergeCell ref="B17:E17"/>
    <mergeCell ref="A18:B18"/>
    <mergeCell ref="C18:E18"/>
    <mergeCell ref="A19:B19"/>
    <mergeCell ref="C19:E19"/>
    <mergeCell ref="A14:B14"/>
    <mergeCell ref="C14:E14"/>
    <mergeCell ref="A15:B15"/>
    <mergeCell ref="C15:E15"/>
    <mergeCell ref="B16:E16"/>
    <mergeCell ref="A8:D8"/>
    <mergeCell ref="A9:D9"/>
    <mergeCell ref="A10:D10"/>
    <mergeCell ref="A11:B11"/>
    <mergeCell ref="C11:E11"/>
    <mergeCell ref="B3:D3"/>
    <mergeCell ref="C4:D4"/>
    <mergeCell ref="C5:D5"/>
    <mergeCell ref="A6:D6"/>
    <mergeCell ref="A7:D7"/>
  </mergeCells>
  <pageMargins left="0.31496062992126" right="0.196850393700787" top="0.55118110236220497" bottom="0.55118110236220497" header="0.196850393700787" footer="0.118110236220472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66"/>
  <sheetViews>
    <sheetView view="pageBreakPreview" topLeftCell="A7" zoomScale="93" zoomScaleNormal="100" workbookViewId="0">
      <selection sqref="A1:J65"/>
    </sheetView>
  </sheetViews>
  <sheetFormatPr defaultColWidth="9.140625" defaultRowHeight="15"/>
  <cols>
    <col min="1" max="1" width="7.28515625" style="2" customWidth="1"/>
    <col min="2" max="2" width="46" style="2" customWidth="1"/>
    <col min="3" max="3" width="7.85546875" style="2" customWidth="1"/>
    <col min="4" max="4" width="9" style="2" customWidth="1"/>
    <col min="5" max="5" width="10.5703125" style="2" customWidth="1"/>
    <col min="6" max="6" width="10" style="2" customWidth="1"/>
    <col min="7" max="7" width="14.28515625" style="2" customWidth="1"/>
    <col min="8" max="9" width="11.5703125" style="2" customWidth="1"/>
    <col min="10" max="10" width="13.28515625" style="2" customWidth="1"/>
    <col min="11" max="11" width="9.140625" style="2"/>
    <col min="12" max="12" width="10.140625" style="2" customWidth="1"/>
    <col min="13" max="16384" width="9.140625" style="2"/>
  </cols>
  <sheetData>
    <row r="1" spans="1:12">
      <c r="B1" s="53"/>
    </row>
    <row r="3" spans="1:12" ht="18.75">
      <c r="A3" s="4" t="s">
        <v>38</v>
      </c>
    </row>
    <row r="4" spans="1:12" ht="60.75" customHeight="1">
      <c r="A4" s="5" t="s">
        <v>39</v>
      </c>
      <c r="B4" s="175" t="s">
        <v>120</v>
      </c>
      <c r="C4" s="176"/>
      <c r="D4" s="154" t="s">
        <v>1</v>
      </c>
      <c r="E4" s="176"/>
      <c r="F4" s="177" t="s">
        <v>115</v>
      </c>
      <c r="G4" s="177"/>
      <c r="H4" s="151">
        <f>H8</f>
        <v>10097200</v>
      </c>
      <c r="I4" s="152">
        <f>I8</f>
        <v>9971212.5199999996</v>
      </c>
      <c r="J4" s="153">
        <f>J8</f>
        <v>10065300</v>
      </c>
      <c r="K4" s="67"/>
    </row>
    <row r="5" spans="1:12" ht="25.9" customHeight="1">
      <c r="A5" s="179" t="s">
        <v>40</v>
      </c>
      <c r="B5" s="180" t="s">
        <v>41</v>
      </c>
      <c r="C5" s="181" t="s">
        <v>42</v>
      </c>
      <c r="D5" s="181" t="s">
        <v>43</v>
      </c>
      <c r="E5" s="181" t="s">
        <v>44</v>
      </c>
      <c r="F5" s="7"/>
      <c r="G5" s="54"/>
      <c r="H5" s="173">
        <v>2024</v>
      </c>
      <c r="I5" s="174"/>
      <c r="J5" s="41"/>
    </row>
    <row r="6" spans="1:12" ht="57" customHeight="1">
      <c r="A6" s="179"/>
      <c r="B6" s="180"/>
      <c r="C6" s="181"/>
      <c r="D6" s="181"/>
      <c r="E6" s="181"/>
      <c r="F6" s="7"/>
      <c r="G6" s="7" t="s">
        <v>46</v>
      </c>
      <c r="H6" s="115" t="s">
        <v>45</v>
      </c>
      <c r="I6" s="137" t="s">
        <v>125</v>
      </c>
      <c r="J6" s="41" t="s">
        <v>126</v>
      </c>
    </row>
    <row r="7" spans="1:12">
      <c r="A7" s="10">
        <v>1</v>
      </c>
      <c r="B7" s="10">
        <v>2</v>
      </c>
      <c r="C7" s="10">
        <v>3</v>
      </c>
      <c r="D7" s="11">
        <v>4</v>
      </c>
      <c r="E7" s="11">
        <v>5</v>
      </c>
      <c r="F7" s="10">
        <v>6</v>
      </c>
      <c r="G7" s="10">
        <v>7</v>
      </c>
      <c r="H7" s="116">
        <v>8</v>
      </c>
      <c r="I7" s="116"/>
      <c r="J7" s="41"/>
    </row>
    <row r="8" spans="1:12" ht="15" customHeight="1">
      <c r="A8" s="20">
        <v>1</v>
      </c>
      <c r="B8" s="124" t="s">
        <v>47</v>
      </c>
      <c r="C8" s="125" t="s">
        <v>48</v>
      </c>
      <c r="D8" s="125"/>
      <c r="E8" s="126" t="s">
        <v>49</v>
      </c>
      <c r="F8" s="124"/>
      <c r="G8" s="127"/>
      <c r="H8" s="128">
        <f t="shared" ref="H8:J8" si="0">H9+H10+H11</f>
        <v>10097200</v>
      </c>
      <c r="I8" s="128">
        <f t="shared" si="0"/>
        <v>9971212.5199999996</v>
      </c>
      <c r="J8" s="128">
        <f t="shared" si="0"/>
        <v>10065300</v>
      </c>
      <c r="K8" s="53"/>
    </row>
    <row r="9" spans="1:12" ht="15" customHeight="1">
      <c r="A9" s="15"/>
      <c r="B9" s="15" t="s">
        <v>50</v>
      </c>
      <c r="C9" s="9"/>
      <c r="D9" s="9"/>
      <c r="E9" s="25"/>
      <c r="F9" s="15"/>
      <c r="G9" s="15"/>
      <c r="H9" s="117">
        <v>10097200</v>
      </c>
      <c r="I9" s="122">
        <v>9971212.5199999996</v>
      </c>
      <c r="J9" s="41">
        <v>10065300</v>
      </c>
    </row>
    <row r="10" spans="1:12" ht="15" customHeight="1">
      <c r="A10" s="15"/>
      <c r="B10" s="15" t="s">
        <v>51</v>
      </c>
      <c r="C10" s="9"/>
      <c r="D10" s="9"/>
      <c r="E10" s="25"/>
      <c r="F10" s="15"/>
      <c r="G10" s="15"/>
      <c r="H10" s="118"/>
      <c r="I10" s="122"/>
      <c r="J10" s="41"/>
    </row>
    <row r="11" spans="1:12" ht="15" customHeight="1">
      <c r="A11" s="15"/>
      <c r="B11" s="15" t="s">
        <v>52</v>
      </c>
      <c r="C11" s="9"/>
      <c r="D11" s="9"/>
      <c r="E11" s="25"/>
      <c r="F11" s="15"/>
      <c r="G11" s="15"/>
      <c r="H11" s="118"/>
      <c r="I11" s="122"/>
      <c r="J11" s="41"/>
      <c r="L11" s="68"/>
    </row>
    <row r="12" spans="1:12" ht="15" customHeight="1">
      <c r="A12" s="27" t="s">
        <v>53</v>
      </c>
      <c r="B12" s="20" t="s">
        <v>54</v>
      </c>
      <c r="C12" s="29" t="s">
        <v>48</v>
      </c>
      <c r="D12" s="29"/>
      <c r="E12" s="28" t="s">
        <v>49</v>
      </c>
      <c r="F12" s="29"/>
      <c r="G12" s="125"/>
      <c r="H12" s="130">
        <f t="shared" ref="H12:J12" si="1">H13+H14+H15</f>
        <v>1731600</v>
      </c>
      <c r="I12" s="130">
        <f t="shared" si="1"/>
        <v>1731600</v>
      </c>
      <c r="J12" s="130">
        <f t="shared" si="1"/>
        <v>1902500</v>
      </c>
    </row>
    <row r="13" spans="1:12" ht="15" customHeight="1">
      <c r="A13" s="30"/>
      <c r="B13" s="15" t="s">
        <v>50</v>
      </c>
      <c r="C13" s="9"/>
      <c r="D13" s="9"/>
      <c r="E13" s="25"/>
      <c r="F13" s="15"/>
      <c r="G13" s="9"/>
      <c r="H13" s="119">
        <v>1731600</v>
      </c>
      <c r="I13" s="119">
        <v>1731600</v>
      </c>
      <c r="J13" s="41">
        <v>1902500</v>
      </c>
    </row>
    <row r="14" spans="1:12" ht="15" customHeight="1">
      <c r="A14" s="30"/>
      <c r="B14" s="15" t="s">
        <v>51</v>
      </c>
      <c r="C14" s="9"/>
      <c r="D14" s="9"/>
      <c r="E14" s="25"/>
      <c r="F14" s="15"/>
      <c r="G14" s="9"/>
      <c r="H14" s="119"/>
      <c r="I14" s="122"/>
      <c r="J14" s="41"/>
    </row>
    <row r="15" spans="1:12" ht="15" customHeight="1">
      <c r="A15" s="30"/>
      <c r="B15" s="15" t="s">
        <v>52</v>
      </c>
      <c r="C15" s="9"/>
      <c r="D15" s="9"/>
      <c r="E15" s="25"/>
      <c r="F15" s="15"/>
      <c r="G15" s="9"/>
      <c r="H15" s="119"/>
      <c r="I15" s="116"/>
      <c r="J15" s="41"/>
    </row>
    <row r="16" spans="1:12" ht="15" customHeight="1">
      <c r="A16" s="30"/>
      <c r="B16" s="56" t="s">
        <v>55</v>
      </c>
      <c r="C16" s="57" t="s">
        <v>56</v>
      </c>
      <c r="D16" s="57"/>
      <c r="E16" s="58" t="s">
        <v>57</v>
      </c>
      <c r="F16" s="57"/>
      <c r="G16" s="131"/>
      <c r="H16" s="132">
        <f t="shared" ref="H16:J16" si="2">H17+H18</f>
        <v>450</v>
      </c>
      <c r="I16" s="132">
        <f t="shared" si="2"/>
        <v>343.5</v>
      </c>
      <c r="J16" s="132">
        <f t="shared" si="2"/>
        <v>380</v>
      </c>
    </row>
    <row r="17" spans="1:11" ht="15" customHeight="1">
      <c r="A17" s="30"/>
      <c r="B17" s="44" t="s">
        <v>50</v>
      </c>
      <c r="C17" s="41"/>
      <c r="D17" s="41"/>
      <c r="E17" s="42"/>
      <c r="F17" s="15"/>
      <c r="G17" s="9"/>
      <c r="H17" s="120">
        <v>450</v>
      </c>
      <c r="I17" s="116">
        <v>343.5</v>
      </c>
      <c r="J17" s="41">
        <v>380</v>
      </c>
    </row>
    <row r="18" spans="1:11" ht="15" customHeight="1">
      <c r="A18" s="30"/>
      <c r="B18" s="44" t="s">
        <v>51</v>
      </c>
      <c r="C18" s="41"/>
      <c r="D18" s="41"/>
      <c r="E18" s="42"/>
      <c r="F18" s="15"/>
      <c r="G18" s="9"/>
      <c r="H18" s="120"/>
      <c r="I18" s="116"/>
      <c r="J18" s="41"/>
    </row>
    <row r="19" spans="1:11" ht="15" customHeight="1">
      <c r="A19" s="30"/>
      <c r="B19" s="44" t="s">
        <v>52</v>
      </c>
      <c r="C19" s="41"/>
      <c r="D19" s="41"/>
      <c r="E19" s="42"/>
      <c r="F19" s="15"/>
      <c r="G19" s="9"/>
      <c r="H19" s="120"/>
      <c r="I19" s="116"/>
      <c r="J19" s="41"/>
    </row>
    <row r="20" spans="1:11" ht="15" customHeight="1">
      <c r="A20" s="31" t="s">
        <v>58</v>
      </c>
      <c r="B20" s="20" t="s">
        <v>59</v>
      </c>
      <c r="C20" s="29" t="s">
        <v>48</v>
      </c>
      <c r="D20" s="29"/>
      <c r="E20" s="28" t="s">
        <v>49</v>
      </c>
      <c r="F20" s="125"/>
      <c r="G20" s="125">
        <f t="shared" ref="G20:J20" si="3">G21+G22+G23</f>
        <v>0</v>
      </c>
      <c r="H20" s="132">
        <f t="shared" si="3"/>
        <v>97000</v>
      </c>
      <c r="I20" s="132">
        <f t="shared" si="3"/>
        <v>90908.45</v>
      </c>
      <c r="J20" s="132">
        <f t="shared" si="3"/>
        <v>113900</v>
      </c>
      <c r="K20" s="53"/>
    </row>
    <row r="21" spans="1:11" ht="15" customHeight="1">
      <c r="A21" s="33"/>
      <c r="B21" s="15" t="s">
        <v>50</v>
      </c>
      <c r="C21" s="9"/>
      <c r="D21" s="9"/>
      <c r="E21" s="25"/>
      <c r="F21" s="15"/>
      <c r="G21" s="9"/>
      <c r="H21" s="120">
        <v>97000</v>
      </c>
      <c r="I21" s="116">
        <v>90908.45</v>
      </c>
      <c r="J21" s="41">
        <v>113900</v>
      </c>
    </row>
    <row r="22" spans="1:11" ht="15" customHeight="1">
      <c r="A22" s="33"/>
      <c r="B22" s="15" t="s">
        <v>51</v>
      </c>
      <c r="C22" s="9"/>
      <c r="D22" s="9"/>
      <c r="E22" s="25"/>
      <c r="F22" s="15"/>
      <c r="G22" s="9"/>
      <c r="H22" s="120"/>
      <c r="I22" s="116"/>
      <c r="J22" s="41"/>
    </row>
    <row r="23" spans="1:11" ht="15" customHeight="1">
      <c r="A23" s="33"/>
      <c r="B23" s="15" t="s">
        <v>52</v>
      </c>
      <c r="C23" s="9"/>
      <c r="D23" s="9"/>
      <c r="E23" s="25"/>
      <c r="F23" s="15"/>
      <c r="G23" s="9"/>
      <c r="H23" s="120"/>
      <c r="I23" s="116"/>
      <c r="J23" s="41"/>
    </row>
    <row r="24" spans="1:11" ht="15" customHeight="1">
      <c r="A24" s="33"/>
      <c r="B24" s="56" t="s">
        <v>60</v>
      </c>
      <c r="C24" s="57" t="s">
        <v>61</v>
      </c>
      <c r="D24" s="57"/>
      <c r="E24" s="58"/>
      <c r="F24" s="57"/>
      <c r="G24" s="57">
        <f t="shared" ref="G24:J24" si="4">G25+G26+G27</f>
        <v>0</v>
      </c>
      <c r="H24" s="132">
        <f t="shared" si="4"/>
        <v>1250</v>
      </c>
      <c r="I24" s="132">
        <f t="shared" si="4"/>
        <v>1228</v>
      </c>
      <c r="J24" s="132">
        <f t="shared" si="4"/>
        <v>1250</v>
      </c>
    </row>
    <row r="25" spans="1:11" ht="15" customHeight="1">
      <c r="A25" s="33"/>
      <c r="B25" s="44" t="s">
        <v>50</v>
      </c>
      <c r="C25" s="41"/>
      <c r="D25" s="41">
        <v>867</v>
      </c>
      <c r="E25" s="42"/>
      <c r="F25" s="15"/>
      <c r="G25" s="9"/>
      <c r="H25" s="121">
        <f>900+350</f>
        <v>1250</v>
      </c>
      <c r="I25" s="116">
        <v>1228</v>
      </c>
      <c r="J25" s="41">
        <v>1250</v>
      </c>
    </row>
    <row r="26" spans="1:11" ht="15" customHeight="1">
      <c r="A26" s="33"/>
      <c r="B26" s="44" t="s">
        <v>51</v>
      </c>
      <c r="C26" s="41"/>
      <c r="D26" s="41"/>
      <c r="E26" s="42"/>
      <c r="F26" s="15"/>
      <c r="G26" s="9"/>
      <c r="H26" s="120"/>
      <c r="I26" s="116"/>
      <c r="J26" s="41"/>
    </row>
    <row r="27" spans="1:11" ht="15" customHeight="1">
      <c r="A27" s="33"/>
      <c r="B27" s="44" t="s">
        <v>52</v>
      </c>
      <c r="C27" s="41"/>
      <c r="D27" s="41"/>
      <c r="E27" s="42"/>
      <c r="F27" s="15"/>
      <c r="G27" s="9"/>
      <c r="H27" s="120"/>
      <c r="I27" s="116"/>
      <c r="J27" s="41"/>
    </row>
    <row r="28" spans="1:11" ht="15" customHeight="1">
      <c r="A28" s="31" t="s">
        <v>62</v>
      </c>
      <c r="B28" s="20" t="s">
        <v>63</v>
      </c>
      <c r="C28" s="29" t="s">
        <v>48</v>
      </c>
      <c r="D28" s="29"/>
      <c r="E28" s="28" t="s">
        <v>49</v>
      </c>
      <c r="F28" s="29"/>
      <c r="G28" s="29">
        <f t="shared" ref="G28:J28" si="5">G29+G30+G31</f>
        <v>0</v>
      </c>
      <c r="H28" s="132">
        <f t="shared" si="5"/>
        <v>370600</v>
      </c>
      <c r="I28" s="132">
        <f t="shared" si="5"/>
        <v>356257.45</v>
      </c>
      <c r="J28" s="132">
        <f t="shared" si="5"/>
        <v>444700</v>
      </c>
      <c r="K28" s="53"/>
    </row>
    <row r="29" spans="1:11" ht="15" customHeight="1">
      <c r="A29" s="33"/>
      <c r="B29" s="15" t="s">
        <v>50</v>
      </c>
      <c r="C29" s="29" t="s">
        <v>48</v>
      </c>
      <c r="D29" s="9"/>
      <c r="E29" s="25"/>
      <c r="F29" s="15"/>
      <c r="G29" s="9"/>
      <c r="H29" s="120">
        <v>370600</v>
      </c>
      <c r="I29" s="116">
        <v>356257.45</v>
      </c>
      <c r="J29" s="41">
        <v>444700</v>
      </c>
    </row>
    <row r="30" spans="1:11" ht="15" customHeight="1">
      <c r="A30" s="33"/>
      <c r="B30" s="15" t="s">
        <v>51</v>
      </c>
      <c r="C30" s="29" t="s">
        <v>48</v>
      </c>
      <c r="D30" s="9"/>
      <c r="E30" s="25"/>
      <c r="F30" s="15"/>
      <c r="G30" s="9"/>
      <c r="H30" s="120"/>
      <c r="I30" s="116"/>
      <c r="J30" s="41"/>
    </row>
    <row r="31" spans="1:11" ht="15" customHeight="1">
      <c r="A31" s="33"/>
      <c r="B31" s="15" t="s">
        <v>52</v>
      </c>
      <c r="C31" s="29" t="s">
        <v>48</v>
      </c>
      <c r="D31" s="9"/>
      <c r="E31" s="25"/>
      <c r="F31" s="15"/>
      <c r="G31" s="9"/>
      <c r="H31" s="120"/>
      <c r="I31" s="116"/>
      <c r="J31" s="41"/>
    </row>
    <row r="32" spans="1:11" ht="15" customHeight="1">
      <c r="A32" s="33"/>
      <c r="B32" s="56" t="s">
        <v>64</v>
      </c>
      <c r="C32" s="57" t="s">
        <v>65</v>
      </c>
      <c r="D32" s="59"/>
      <c r="E32" s="60"/>
      <c r="F32" s="59"/>
      <c r="G32" s="133"/>
      <c r="H32" s="134">
        <f t="shared" ref="H32:J32" si="6">H33+H34+H35</f>
        <v>43600</v>
      </c>
      <c r="I32" s="134">
        <f t="shared" si="6"/>
        <v>40609</v>
      </c>
      <c r="J32" s="134">
        <f t="shared" si="6"/>
        <v>43600</v>
      </c>
    </row>
    <row r="33" spans="1:10" ht="15" customHeight="1">
      <c r="A33" s="33"/>
      <c r="B33" s="44" t="s">
        <v>50</v>
      </c>
      <c r="C33" s="61" t="s">
        <v>65</v>
      </c>
      <c r="D33" s="41"/>
      <c r="E33" s="42"/>
      <c r="F33" s="15"/>
      <c r="G33" s="9"/>
      <c r="H33" s="120">
        <v>43600</v>
      </c>
      <c r="I33" s="116">
        <v>40609</v>
      </c>
      <c r="J33" s="41">
        <v>43600</v>
      </c>
    </row>
    <row r="34" spans="1:10" ht="15" customHeight="1">
      <c r="A34" s="33"/>
      <c r="B34" s="44" t="s">
        <v>51</v>
      </c>
      <c r="C34" s="61" t="s">
        <v>65</v>
      </c>
      <c r="D34" s="41"/>
      <c r="E34" s="42"/>
      <c r="F34" s="15"/>
      <c r="G34" s="9"/>
      <c r="H34" s="119"/>
      <c r="I34" s="116"/>
      <c r="J34" s="41"/>
    </row>
    <row r="35" spans="1:10" ht="15" customHeight="1">
      <c r="A35" s="33"/>
      <c r="B35" s="44" t="s">
        <v>52</v>
      </c>
      <c r="C35" s="61" t="s">
        <v>65</v>
      </c>
      <c r="D35" s="41"/>
      <c r="E35" s="42"/>
      <c r="F35" s="15"/>
      <c r="G35" s="9"/>
      <c r="H35" s="119"/>
      <c r="I35" s="116"/>
      <c r="J35" s="41"/>
    </row>
    <row r="36" spans="1:10" ht="15" customHeight="1">
      <c r="A36" s="31" t="s">
        <v>66</v>
      </c>
      <c r="B36" s="20" t="s">
        <v>67</v>
      </c>
      <c r="C36" s="29" t="s">
        <v>48</v>
      </c>
      <c r="D36" s="29"/>
      <c r="E36" s="28" t="s">
        <v>49</v>
      </c>
      <c r="F36" s="29"/>
      <c r="G36" s="125">
        <f t="shared" ref="G36:H36" si="7">G37+G38+G39</f>
        <v>0</v>
      </c>
      <c r="H36" s="130">
        <f t="shared" si="7"/>
        <v>0</v>
      </c>
      <c r="I36" s="130"/>
      <c r="J36" s="129"/>
    </row>
    <row r="37" spans="1:10" ht="15" customHeight="1">
      <c r="A37" s="33"/>
      <c r="B37" s="15" t="s">
        <v>50</v>
      </c>
      <c r="C37" s="29" t="s">
        <v>48</v>
      </c>
      <c r="D37" s="9"/>
      <c r="E37" s="25"/>
      <c r="F37" s="15"/>
      <c r="G37" s="9"/>
      <c r="H37" s="119"/>
      <c r="I37" s="116"/>
      <c r="J37" s="41"/>
    </row>
    <row r="38" spans="1:10" ht="15" customHeight="1">
      <c r="A38" s="33"/>
      <c r="B38" s="15" t="s">
        <v>51</v>
      </c>
      <c r="C38" s="29" t="s">
        <v>48</v>
      </c>
      <c r="D38" s="9"/>
      <c r="E38" s="25"/>
      <c r="F38" s="15"/>
      <c r="G38" s="9"/>
      <c r="H38" s="119"/>
      <c r="I38" s="116"/>
      <c r="J38" s="41"/>
    </row>
    <row r="39" spans="1:10" ht="15" customHeight="1">
      <c r="A39" s="33"/>
      <c r="B39" s="15" t="s">
        <v>52</v>
      </c>
      <c r="C39" s="29" t="s">
        <v>48</v>
      </c>
      <c r="D39" s="9"/>
      <c r="E39" s="25"/>
      <c r="F39" s="15"/>
      <c r="G39" s="9"/>
      <c r="H39" s="119"/>
      <c r="I39" s="116"/>
      <c r="J39" s="41"/>
    </row>
    <row r="40" spans="1:10" ht="15" customHeight="1">
      <c r="A40" s="33"/>
      <c r="B40" s="56" t="s">
        <v>68</v>
      </c>
      <c r="C40" s="59" t="s">
        <v>61</v>
      </c>
      <c r="D40" s="59"/>
      <c r="E40" s="60"/>
      <c r="F40" s="59"/>
      <c r="G40" s="111">
        <f t="shared" ref="G40:H40" si="8">G41+G42+G43</f>
        <v>0</v>
      </c>
      <c r="H40" s="134">
        <f t="shared" si="8"/>
        <v>0</v>
      </c>
      <c r="I40" s="135"/>
      <c r="J40" s="129"/>
    </row>
    <row r="41" spans="1:10" ht="15" customHeight="1">
      <c r="A41" s="33"/>
      <c r="B41" s="44" t="s">
        <v>50</v>
      </c>
      <c r="C41" s="41" t="s">
        <v>61</v>
      </c>
      <c r="D41" s="41"/>
      <c r="E41" s="42"/>
      <c r="F41" s="15"/>
      <c r="G41" s="9"/>
      <c r="H41" s="119"/>
      <c r="I41" s="116"/>
      <c r="J41" s="41"/>
    </row>
    <row r="42" spans="1:10" ht="15" customHeight="1">
      <c r="A42" s="33"/>
      <c r="B42" s="44" t="s">
        <v>51</v>
      </c>
      <c r="C42" s="41" t="s">
        <v>61</v>
      </c>
      <c r="D42" s="41"/>
      <c r="E42" s="42"/>
      <c r="F42" s="15"/>
      <c r="G42" s="9"/>
      <c r="H42" s="119"/>
      <c r="I42" s="116"/>
      <c r="J42" s="41"/>
    </row>
    <row r="43" spans="1:10" ht="15" customHeight="1">
      <c r="A43" s="33"/>
      <c r="B43" s="44" t="s">
        <v>52</v>
      </c>
      <c r="C43" s="41" t="s">
        <v>61</v>
      </c>
      <c r="D43" s="41"/>
      <c r="E43" s="42"/>
      <c r="F43" s="15"/>
      <c r="G43" s="9"/>
      <c r="H43" s="119"/>
      <c r="I43" s="116"/>
      <c r="J43" s="41"/>
    </row>
    <row r="44" spans="1:10" s="1" customFormat="1" ht="15" customHeight="1">
      <c r="A44" s="62"/>
      <c r="B44" s="105" t="s">
        <v>69</v>
      </c>
      <c r="C44" s="106" t="s">
        <v>61</v>
      </c>
      <c r="D44" s="106"/>
      <c r="E44" s="107"/>
      <c r="F44" s="106"/>
      <c r="G44" s="106">
        <f>G45+G46+G47</f>
        <v>0</v>
      </c>
      <c r="H44" s="134">
        <f>H45+H46+H47</f>
        <v>0</v>
      </c>
      <c r="I44" s="136"/>
      <c r="J44" s="133"/>
    </row>
    <row r="45" spans="1:10" s="19" customFormat="1" ht="15" customHeight="1">
      <c r="A45" s="63"/>
      <c r="B45" s="45" t="s">
        <v>50</v>
      </c>
      <c r="C45" s="46" t="s">
        <v>61</v>
      </c>
      <c r="D45" s="46"/>
      <c r="E45" s="108"/>
      <c r="F45" s="46"/>
      <c r="G45" s="46"/>
      <c r="H45" s="121"/>
      <c r="I45" s="123"/>
      <c r="J45" s="47"/>
    </row>
    <row r="46" spans="1:10" s="19" customFormat="1" ht="15" customHeight="1">
      <c r="A46" s="63"/>
      <c r="B46" s="45" t="s">
        <v>51</v>
      </c>
      <c r="C46" s="46" t="s">
        <v>61</v>
      </c>
      <c r="D46" s="46"/>
      <c r="E46" s="108"/>
      <c r="F46" s="46"/>
      <c r="G46" s="46"/>
      <c r="H46" s="121"/>
      <c r="I46" s="123"/>
      <c r="J46" s="47"/>
    </row>
    <row r="47" spans="1:10" s="1" customFormat="1" ht="15" customHeight="1">
      <c r="A47" s="63"/>
      <c r="B47" s="45" t="s">
        <v>52</v>
      </c>
      <c r="C47" s="46" t="s">
        <v>61</v>
      </c>
      <c r="D47" s="46"/>
      <c r="E47" s="108"/>
      <c r="F47" s="46"/>
      <c r="G47" s="46"/>
      <c r="H47" s="121"/>
      <c r="I47" s="123"/>
      <c r="J47" s="47"/>
    </row>
    <row r="48" spans="1:10" s="1" customFormat="1" ht="15" customHeight="1">
      <c r="A48" s="63"/>
      <c r="B48" s="105" t="s">
        <v>70</v>
      </c>
      <c r="C48" s="109" t="s">
        <v>48</v>
      </c>
      <c r="D48" s="46"/>
      <c r="E48" s="108"/>
      <c r="F48" s="46"/>
      <c r="G48" s="46">
        <f>G49+G50+G51</f>
        <v>0</v>
      </c>
      <c r="H48" s="121">
        <f>H49+H50+H51</f>
        <v>0</v>
      </c>
      <c r="I48" s="123"/>
      <c r="J48" s="47"/>
    </row>
    <row r="49" spans="1:10" s="1" customFormat="1" ht="15" customHeight="1">
      <c r="A49" s="63"/>
      <c r="B49" s="45" t="s">
        <v>50</v>
      </c>
      <c r="C49" s="109" t="s">
        <v>48</v>
      </c>
      <c r="D49" s="46"/>
      <c r="E49" s="108"/>
      <c r="F49" s="46"/>
      <c r="G49" s="46"/>
      <c r="H49" s="121"/>
      <c r="I49" s="123"/>
      <c r="J49" s="47"/>
    </row>
    <row r="50" spans="1:10" s="1" customFormat="1" ht="15" customHeight="1">
      <c r="A50" s="64"/>
      <c r="B50" s="45" t="s">
        <v>51</v>
      </c>
      <c r="C50" s="109" t="s">
        <v>48</v>
      </c>
      <c r="D50" s="46"/>
      <c r="E50" s="108"/>
      <c r="F50" s="46"/>
      <c r="G50" s="110"/>
      <c r="H50" s="120"/>
      <c r="I50" s="123"/>
      <c r="J50" s="47"/>
    </row>
    <row r="51" spans="1:10" s="1" customFormat="1" ht="15" customHeight="1">
      <c r="A51" s="64"/>
      <c r="B51" s="45" t="s">
        <v>52</v>
      </c>
      <c r="C51" s="109" t="s">
        <v>48</v>
      </c>
      <c r="D51" s="46"/>
      <c r="E51" s="108"/>
      <c r="F51" s="46"/>
      <c r="G51" s="110"/>
      <c r="H51" s="120"/>
      <c r="I51" s="123"/>
      <c r="J51" s="47"/>
    </row>
    <row r="52" spans="1:10" ht="36" customHeight="1">
      <c r="A52" s="31" t="s">
        <v>71</v>
      </c>
      <c r="B52" s="32" t="s">
        <v>72</v>
      </c>
      <c r="C52" s="29" t="s">
        <v>48</v>
      </c>
      <c r="D52" s="29"/>
      <c r="E52" s="28" t="s">
        <v>49</v>
      </c>
      <c r="F52" s="29"/>
      <c r="G52" s="29"/>
      <c r="H52" s="130">
        <f t="shared" ref="H52:J52" si="9">H53+H54+H55</f>
        <v>22400</v>
      </c>
      <c r="I52" s="130">
        <f t="shared" si="9"/>
        <v>22395.41</v>
      </c>
      <c r="J52" s="130">
        <f t="shared" si="9"/>
        <v>24800</v>
      </c>
    </row>
    <row r="53" spans="1:10" ht="15" customHeight="1">
      <c r="A53" s="33"/>
      <c r="B53" s="15" t="s">
        <v>73</v>
      </c>
      <c r="C53" s="9" t="s">
        <v>48</v>
      </c>
      <c r="D53" s="14"/>
      <c r="E53" s="25"/>
      <c r="F53" s="9"/>
      <c r="G53" s="9"/>
      <c r="H53" s="119">
        <v>22400</v>
      </c>
      <c r="I53" s="116">
        <v>22395.41</v>
      </c>
      <c r="J53" s="41">
        <v>24800</v>
      </c>
    </row>
    <row r="54" spans="1:10" ht="15" customHeight="1">
      <c r="A54" s="33"/>
      <c r="B54" s="15" t="s">
        <v>74</v>
      </c>
      <c r="C54" s="9" t="s">
        <v>48</v>
      </c>
      <c r="D54" s="9"/>
      <c r="E54" s="25"/>
      <c r="F54" s="9"/>
      <c r="G54" s="9"/>
      <c r="H54" s="119"/>
      <c r="I54" s="116"/>
      <c r="J54" s="41"/>
    </row>
    <row r="55" spans="1:10" ht="15" customHeight="1">
      <c r="A55" s="33"/>
      <c r="B55" s="15" t="s">
        <v>75</v>
      </c>
      <c r="C55" s="9" t="s">
        <v>48</v>
      </c>
      <c r="D55" s="9"/>
      <c r="E55" s="25"/>
      <c r="F55" s="9"/>
      <c r="G55" s="9"/>
      <c r="H55" s="119"/>
      <c r="I55" s="116"/>
      <c r="J55" s="41"/>
    </row>
    <row r="56" spans="1:10" ht="15" customHeight="1">
      <c r="A56" s="31" t="s">
        <v>76</v>
      </c>
      <c r="B56" s="20" t="s">
        <v>77</v>
      </c>
      <c r="C56" s="29" t="s">
        <v>48</v>
      </c>
      <c r="D56" s="29"/>
      <c r="E56" s="28" t="s">
        <v>49</v>
      </c>
      <c r="F56" s="29"/>
      <c r="G56" s="65">
        <f>G57+G58+G59</f>
        <v>0</v>
      </c>
      <c r="H56" s="130">
        <f>H57+H58+H59</f>
        <v>0</v>
      </c>
      <c r="I56" s="130"/>
      <c r="J56" s="129"/>
    </row>
    <row r="57" spans="1:10" ht="15" customHeight="1">
      <c r="A57" s="33"/>
      <c r="B57" s="15" t="s">
        <v>73</v>
      </c>
      <c r="C57" s="9" t="s">
        <v>48</v>
      </c>
      <c r="D57" s="9"/>
      <c r="E57" s="25"/>
      <c r="F57" s="9"/>
      <c r="G57" s="9"/>
      <c r="H57" s="119"/>
      <c r="I57" s="116"/>
      <c r="J57" s="41"/>
    </row>
    <row r="58" spans="1:10" ht="15" customHeight="1">
      <c r="A58" s="33"/>
      <c r="B58" s="15" t="s">
        <v>74</v>
      </c>
      <c r="C58" s="9" t="s">
        <v>48</v>
      </c>
      <c r="D58" s="9"/>
      <c r="E58" s="25"/>
      <c r="F58" s="9"/>
      <c r="G58" s="9"/>
      <c r="H58" s="119"/>
      <c r="I58" s="116"/>
      <c r="J58" s="41"/>
    </row>
    <row r="59" spans="1:10" ht="15" customHeight="1">
      <c r="A59" s="33"/>
      <c r="B59" s="15" t="s">
        <v>75</v>
      </c>
      <c r="C59" s="9"/>
      <c r="D59" s="9"/>
      <c r="E59" s="25"/>
      <c r="F59" s="9"/>
      <c r="G59" s="9"/>
      <c r="H59" s="119"/>
      <c r="I59" s="116"/>
      <c r="J59" s="41"/>
    </row>
    <row r="60" spans="1:10" ht="15" customHeight="1">
      <c r="A60" s="31"/>
      <c r="B60" s="20"/>
      <c r="C60" s="29"/>
      <c r="D60" s="29"/>
      <c r="E60" s="28"/>
      <c r="F60" s="29"/>
      <c r="G60" s="29"/>
      <c r="H60" s="130"/>
      <c r="I60" s="130"/>
      <c r="J60" s="129"/>
    </row>
    <row r="61" spans="1:10" ht="15" customHeight="1">
      <c r="A61" s="9"/>
      <c r="B61" s="15"/>
      <c r="C61" s="25"/>
      <c r="D61" s="9"/>
      <c r="E61" s="25"/>
      <c r="F61" s="9"/>
      <c r="G61" s="9"/>
      <c r="H61" s="9"/>
      <c r="I61" s="66"/>
      <c r="J61" s="41"/>
    </row>
    <row r="62" spans="1:10" ht="13.5" customHeight="1">
      <c r="A62" s="9"/>
      <c r="B62" s="15"/>
      <c r="C62" s="25"/>
      <c r="D62" s="9"/>
      <c r="E62" s="25"/>
      <c r="F62" s="9"/>
      <c r="G62" s="9"/>
      <c r="H62" s="9"/>
      <c r="I62" s="66"/>
      <c r="J62" s="41"/>
    </row>
    <row r="63" spans="1:10" ht="15" hidden="1" customHeight="1">
      <c r="A63" s="9"/>
      <c r="B63" s="15"/>
      <c r="C63" s="25"/>
      <c r="D63" s="9"/>
      <c r="E63" s="25"/>
      <c r="F63" s="9"/>
      <c r="G63" s="9"/>
      <c r="H63" s="9"/>
      <c r="I63" s="66"/>
      <c r="J63" s="66"/>
    </row>
    <row r="64" spans="1:10" ht="35.25" customHeight="1">
      <c r="A64" s="84"/>
      <c r="B64" s="85" t="s">
        <v>128</v>
      </c>
      <c r="C64" s="86"/>
      <c r="D64" s="178" t="s">
        <v>131</v>
      </c>
      <c r="E64" s="178"/>
      <c r="F64" s="178"/>
    </row>
    <row r="65" spans="2:6" ht="18" customHeight="1">
      <c r="B65" s="51"/>
      <c r="C65" s="49"/>
      <c r="D65" s="172"/>
      <c r="E65" s="172"/>
      <c r="F65" s="172"/>
    </row>
    <row r="66" spans="2:6">
      <c r="B66" s="51"/>
      <c r="C66" s="52"/>
    </row>
  </sheetData>
  <mergeCells count="11">
    <mergeCell ref="A5:A6"/>
    <mergeCell ref="B5:B6"/>
    <mergeCell ref="C5:C6"/>
    <mergeCell ref="D5:D6"/>
    <mergeCell ref="E5:E6"/>
    <mergeCell ref="D65:F65"/>
    <mergeCell ref="H5:I5"/>
    <mergeCell ref="B4:C4"/>
    <mergeCell ref="D4:E4"/>
    <mergeCell ref="F4:G4"/>
    <mergeCell ref="D64:F64"/>
  </mergeCells>
  <pageMargins left="0.118110236220472" right="0.118110236220472" top="0.74803149606299202" bottom="0.55118110236220497" header="0.31496062992126" footer="0.31496062992126"/>
  <pageSetup paperSize="9"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K42"/>
  <sheetViews>
    <sheetView view="pageBreakPreview" zoomScale="87" zoomScaleNormal="100" workbookViewId="0">
      <selection sqref="A1:J39"/>
    </sheetView>
  </sheetViews>
  <sheetFormatPr defaultColWidth="9.140625" defaultRowHeight="15"/>
  <cols>
    <col min="1" max="1" width="7.28515625" style="66" customWidth="1"/>
    <col min="2" max="2" width="45.7109375" style="66" customWidth="1"/>
    <col min="3" max="3" width="7.85546875" style="66" customWidth="1"/>
    <col min="4" max="4" width="9" style="66" customWidth="1"/>
    <col min="5" max="5" width="14.7109375" style="66" customWidth="1"/>
    <col min="6" max="6" width="8.140625" style="66" customWidth="1"/>
    <col min="7" max="7" width="14.7109375" style="66" customWidth="1"/>
    <col min="8" max="8" width="15.28515625" style="66" customWidth="1"/>
    <col min="9" max="9" width="12.7109375" style="66" customWidth="1"/>
    <col min="10" max="10" width="12" style="66" customWidth="1"/>
    <col min="11" max="16384" width="9.140625" style="66"/>
  </cols>
  <sheetData>
    <row r="3" spans="1:11" ht="20.25">
      <c r="B3" s="87"/>
    </row>
    <row r="4" spans="1:11" ht="18.75">
      <c r="A4" s="88" t="s">
        <v>78</v>
      </c>
    </row>
    <row r="5" spans="1:11" ht="57" customHeight="1">
      <c r="A5" s="89" t="s">
        <v>39</v>
      </c>
      <c r="B5" s="184" t="s">
        <v>120</v>
      </c>
      <c r="C5" s="185"/>
      <c r="D5" s="186" t="s">
        <v>1</v>
      </c>
      <c r="E5" s="185"/>
      <c r="F5" s="187" t="s">
        <v>116</v>
      </c>
      <c r="G5" s="187"/>
      <c r="H5" s="138"/>
      <c r="K5" s="141"/>
    </row>
    <row r="6" spans="1:11" ht="25.9" customHeight="1">
      <c r="A6" s="193" t="s">
        <v>40</v>
      </c>
      <c r="B6" s="194" t="s">
        <v>79</v>
      </c>
      <c r="C6" s="195" t="s">
        <v>42</v>
      </c>
      <c r="D6" s="195" t="s">
        <v>43</v>
      </c>
      <c r="E6" s="195" t="s">
        <v>44</v>
      </c>
      <c r="F6" s="188" t="s">
        <v>80</v>
      </c>
      <c r="G6" s="189"/>
      <c r="H6" s="190">
        <v>2024</v>
      </c>
      <c r="I6" s="191"/>
      <c r="J6" s="192" t="s">
        <v>126</v>
      </c>
    </row>
    <row r="7" spans="1:11" ht="23.25" customHeight="1">
      <c r="A7" s="193"/>
      <c r="B7" s="194"/>
      <c r="C7" s="195"/>
      <c r="D7" s="195"/>
      <c r="E7" s="195"/>
      <c r="F7" s="90" t="s">
        <v>117</v>
      </c>
      <c r="G7" s="91" t="s">
        <v>81</v>
      </c>
      <c r="H7" s="139" t="s">
        <v>82</v>
      </c>
      <c r="I7" s="41" t="s">
        <v>125</v>
      </c>
      <c r="J7" s="192"/>
    </row>
    <row r="8" spans="1:11" ht="23.25" customHeight="1">
      <c r="A8" s="92">
        <v>1</v>
      </c>
      <c r="B8" s="92">
        <v>2</v>
      </c>
      <c r="C8" s="92">
        <v>3</v>
      </c>
      <c r="D8" s="93">
        <v>4</v>
      </c>
      <c r="E8" s="93">
        <v>5</v>
      </c>
      <c r="F8" s="94">
        <v>6</v>
      </c>
      <c r="G8" s="92">
        <v>7</v>
      </c>
      <c r="H8" s="116">
        <v>8</v>
      </c>
      <c r="I8" s="41">
        <v>9</v>
      </c>
      <c r="J8" s="41"/>
    </row>
    <row r="9" spans="1:11" ht="23.25" customHeight="1">
      <c r="A9" s="95">
        <v>1</v>
      </c>
      <c r="B9" s="95" t="s">
        <v>83</v>
      </c>
      <c r="C9" s="95" t="s">
        <v>84</v>
      </c>
      <c r="D9" s="95"/>
      <c r="E9" s="95" t="s">
        <v>85</v>
      </c>
      <c r="F9" s="96"/>
      <c r="G9" s="97"/>
      <c r="H9" s="116">
        <f>H10</f>
        <v>25</v>
      </c>
      <c r="I9" s="116">
        <f t="shared" ref="I9:J9" si="0">I10</f>
        <v>25</v>
      </c>
      <c r="J9" s="116">
        <f t="shared" si="0"/>
        <v>26</v>
      </c>
    </row>
    <row r="10" spans="1:11" ht="17.25" customHeight="1">
      <c r="A10" s="44"/>
      <c r="B10" s="44" t="s">
        <v>50</v>
      </c>
      <c r="C10" s="95" t="s">
        <v>84</v>
      </c>
      <c r="D10" s="44"/>
      <c r="E10" s="44"/>
      <c r="F10" s="47"/>
      <c r="G10" s="97"/>
      <c r="H10" s="116">
        <v>25</v>
      </c>
      <c r="I10" s="41">
        <v>25</v>
      </c>
      <c r="J10" s="41">
        <v>26</v>
      </c>
    </row>
    <row r="11" spans="1:11" ht="18.75" customHeight="1">
      <c r="A11" s="44"/>
      <c r="B11" s="44" t="s">
        <v>51</v>
      </c>
      <c r="C11" s="95" t="s">
        <v>84</v>
      </c>
      <c r="D11" s="44"/>
      <c r="E11" s="44"/>
      <c r="I11" s="41"/>
      <c r="J11" s="41"/>
    </row>
    <row r="12" spans="1:11" ht="20.25" customHeight="1">
      <c r="A12" s="44"/>
      <c r="B12" s="44" t="s">
        <v>52</v>
      </c>
      <c r="C12" s="95" t="s">
        <v>84</v>
      </c>
      <c r="D12" s="44"/>
      <c r="E12" s="44"/>
      <c r="F12" s="47"/>
      <c r="G12" s="97"/>
      <c r="H12" s="116"/>
      <c r="I12" s="41"/>
      <c r="J12" s="41"/>
    </row>
    <row r="13" spans="1:11" ht="16.5" customHeight="1">
      <c r="A13" s="95">
        <v>2</v>
      </c>
      <c r="B13" s="95" t="s">
        <v>86</v>
      </c>
      <c r="C13" s="95" t="s">
        <v>87</v>
      </c>
      <c r="D13" s="95"/>
      <c r="E13" s="95" t="s">
        <v>85</v>
      </c>
      <c r="F13" s="96"/>
      <c r="G13" s="97"/>
      <c r="H13" s="116">
        <f>H14</f>
        <v>765</v>
      </c>
      <c r="I13" s="116">
        <f>I14</f>
        <v>752</v>
      </c>
      <c r="J13" s="116">
        <f>J14</f>
        <v>762</v>
      </c>
    </row>
    <row r="14" spans="1:11" ht="15.75" customHeight="1">
      <c r="A14" s="44"/>
      <c r="B14" s="44" t="s">
        <v>73</v>
      </c>
      <c r="C14" s="44" t="s">
        <v>87</v>
      </c>
      <c r="D14" s="44"/>
      <c r="E14" s="44"/>
      <c r="F14" s="47"/>
      <c r="G14" s="97"/>
      <c r="H14" s="116">
        <v>765</v>
      </c>
      <c r="I14" s="41">
        <v>752</v>
      </c>
      <c r="J14" s="41">
        <v>762</v>
      </c>
    </row>
    <row r="15" spans="1:11" ht="17.25" customHeight="1">
      <c r="A15" s="44"/>
      <c r="B15" s="44" t="s">
        <v>74</v>
      </c>
      <c r="C15" s="44" t="s">
        <v>87</v>
      </c>
      <c r="D15" s="44"/>
      <c r="E15" s="44"/>
      <c r="F15" s="47"/>
      <c r="G15" s="97"/>
      <c r="H15" s="116"/>
      <c r="I15" s="41"/>
      <c r="J15" s="41"/>
    </row>
    <row r="16" spans="1:11" ht="16.5" customHeight="1">
      <c r="A16" s="44"/>
      <c r="B16" s="44" t="s">
        <v>75</v>
      </c>
      <c r="C16" s="44" t="s">
        <v>87</v>
      </c>
      <c r="D16" s="44"/>
      <c r="E16" s="44"/>
      <c r="F16" s="47"/>
      <c r="G16" s="97"/>
      <c r="H16" s="116"/>
      <c r="I16" s="41"/>
      <c r="J16" s="41"/>
    </row>
    <row r="17" spans="1:10">
      <c r="A17" s="95">
        <v>3</v>
      </c>
      <c r="B17" s="95" t="s">
        <v>88</v>
      </c>
      <c r="C17" s="95" t="s">
        <v>87</v>
      </c>
      <c r="D17" s="95"/>
      <c r="E17" s="95" t="s">
        <v>85</v>
      </c>
      <c r="F17" s="96"/>
      <c r="G17" s="97"/>
      <c r="H17" s="116">
        <f>H18+H19</f>
        <v>293</v>
      </c>
      <c r="I17" s="116">
        <f>I18</f>
        <v>207</v>
      </c>
      <c r="J17" s="116">
        <f>J18</f>
        <v>214</v>
      </c>
    </row>
    <row r="18" spans="1:10">
      <c r="A18" s="44"/>
      <c r="B18" s="44" t="s">
        <v>73</v>
      </c>
      <c r="C18" s="44" t="s">
        <v>87</v>
      </c>
      <c r="D18" s="44"/>
      <c r="E18" s="44"/>
      <c r="F18" s="47"/>
      <c r="G18" s="97"/>
      <c r="H18" s="116">
        <v>209</v>
      </c>
      <c r="I18" s="41">
        <v>207</v>
      </c>
      <c r="J18" s="41">
        <v>214</v>
      </c>
    </row>
    <row r="19" spans="1:10">
      <c r="A19" s="44"/>
      <c r="B19" s="44" t="s">
        <v>89</v>
      </c>
      <c r="C19" s="44" t="s">
        <v>87</v>
      </c>
      <c r="D19" s="44"/>
      <c r="E19" s="44"/>
      <c r="F19" s="47"/>
      <c r="G19" s="97"/>
      <c r="H19" s="116">
        <v>84</v>
      </c>
      <c r="I19" s="41">
        <v>84</v>
      </c>
      <c r="J19" s="41">
        <v>87</v>
      </c>
    </row>
    <row r="20" spans="1:10">
      <c r="A20" s="44"/>
      <c r="B20" s="44" t="s">
        <v>74</v>
      </c>
      <c r="C20" s="44" t="s">
        <v>87</v>
      </c>
      <c r="D20" s="44"/>
      <c r="E20" s="44"/>
      <c r="F20" s="47"/>
      <c r="G20" s="97"/>
      <c r="H20" s="116"/>
      <c r="I20" s="41"/>
      <c r="J20" s="41"/>
    </row>
    <row r="21" spans="1:10">
      <c r="A21" s="44"/>
      <c r="B21" s="44" t="s">
        <v>89</v>
      </c>
      <c r="C21" s="44" t="s">
        <v>87</v>
      </c>
      <c r="D21" s="44"/>
      <c r="E21" s="44"/>
      <c r="F21" s="47"/>
      <c r="G21" s="97"/>
      <c r="H21" s="116"/>
      <c r="I21" s="41"/>
      <c r="J21" s="41"/>
    </row>
    <row r="22" spans="1:10">
      <c r="A22" s="44"/>
      <c r="B22" s="44" t="s">
        <v>75</v>
      </c>
      <c r="C22" s="44" t="s">
        <v>87</v>
      </c>
      <c r="D22" s="44"/>
      <c r="E22" s="44"/>
      <c r="F22" s="47"/>
      <c r="G22" s="97"/>
      <c r="H22" s="116"/>
      <c r="I22" s="41"/>
      <c r="J22" s="41"/>
    </row>
    <row r="23" spans="1:10">
      <c r="A23" s="44"/>
      <c r="B23" s="44" t="s">
        <v>89</v>
      </c>
      <c r="C23" s="44"/>
      <c r="D23" s="44"/>
      <c r="E23" s="44"/>
      <c r="F23" s="47"/>
      <c r="G23" s="97"/>
      <c r="H23" s="116"/>
      <c r="I23" s="41"/>
      <c r="J23" s="41"/>
    </row>
    <row r="24" spans="1:10">
      <c r="A24" s="95"/>
      <c r="B24" s="95" t="s">
        <v>90</v>
      </c>
      <c r="C24" s="95" t="s">
        <v>87</v>
      </c>
      <c r="D24" s="95"/>
      <c r="E24" s="95" t="s">
        <v>85</v>
      </c>
      <c r="F24" s="95"/>
      <c r="G24" s="97"/>
      <c r="H24" s="116">
        <v>10</v>
      </c>
      <c r="I24" s="116">
        <v>10</v>
      </c>
      <c r="J24" s="116">
        <v>10</v>
      </c>
    </row>
    <row r="25" spans="1:10">
      <c r="A25" s="44"/>
      <c r="B25" s="44" t="s">
        <v>73</v>
      </c>
      <c r="C25" s="44" t="s">
        <v>87</v>
      </c>
      <c r="D25" s="44"/>
      <c r="E25" s="44"/>
      <c r="F25" s="47"/>
      <c r="G25" s="97"/>
      <c r="H25" s="116">
        <v>10</v>
      </c>
      <c r="I25" s="41">
        <v>10</v>
      </c>
      <c r="J25" s="41">
        <v>10</v>
      </c>
    </row>
    <row r="26" spans="1:10">
      <c r="A26" s="44"/>
      <c r="B26" s="44" t="s">
        <v>74</v>
      </c>
      <c r="C26" s="44" t="s">
        <v>87</v>
      </c>
      <c r="D26" s="44"/>
      <c r="E26" s="44"/>
      <c r="F26" s="47"/>
      <c r="G26" s="97"/>
      <c r="H26" s="116"/>
      <c r="I26" s="41"/>
      <c r="J26" s="41"/>
    </row>
    <row r="27" spans="1:10">
      <c r="A27" s="44"/>
      <c r="B27" s="44" t="s">
        <v>75</v>
      </c>
      <c r="C27" s="44" t="s">
        <v>87</v>
      </c>
      <c r="D27" s="44"/>
      <c r="E27" s="44"/>
      <c r="F27" s="47"/>
      <c r="G27" s="97"/>
      <c r="H27" s="116"/>
      <c r="I27" s="41"/>
      <c r="J27" s="41"/>
    </row>
    <row r="28" spans="1:10">
      <c r="A28" s="44"/>
      <c r="B28" s="98"/>
      <c r="C28" s="44" t="s">
        <v>87</v>
      </c>
      <c r="D28" s="44"/>
      <c r="E28" s="44"/>
      <c r="F28" s="47"/>
      <c r="G28" s="97"/>
      <c r="H28" s="116"/>
      <c r="I28" s="41"/>
      <c r="J28" s="41"/>
    </row>
    <row r="29" spans="1:10" s="69" customFormat="1" ht="14.25">
      <c r="A29" s="95">
        <v>4</v>
      </c>
      <c r="B29" s="40" t="s">
        <v>91</v>
      </c>
      <c r="C29" s="95" t="s">
        <v>92</v>
      </c>
      <c r="D29" s="95"/>
      <c r="E29" s="95"/>
      <c r="F29" s="95"/>
      <c r="G29" s="99"/>
      <c r="H29" s="140">
        <f>H30</f>
        <v>7327.3</v>
      </c>
      <c r="I29" s="140">
        <f t="shared" ref="I29:J29" si="1">I30</f>
        <v>7327.3</v>
      </c>
      <c r="J29" s="140">
        <f t="shared" si="1"/>
        <v>7327.3</v>
      </c>
    </row>
    <row r="30" spans="1:10" ht="17.25" customHeight="1">
      <c r="A30" s="41"/>
      <c r="B30" s="44" t="s">
        <v>73</v>
      </c>
      <c r="C30" s="44" t="s">
        <v>92</v>
      </c>
      <c r="D30" s="40"/>
      <c r="E30" s="40"/>
      <c r="F30" s="95"/>
      <c r="G30" s="99"/>
      <c r="H30" s="140">
        <v>7327.3</v>
      </c>
      <c r="I30" s="41">
        <v>7327.3</v>
      </c>
      <c r="J30" s="41">
        <v>7327.3</v>
      </c>
    </row>
    <row r="31" spans="1:10" ht="15.6" customHeight="1">
      <c r="A31" s="41"/>
      <c r="B31" s="44" t="s">
        <v>74</v>
      </c>
      <c r="C31" s="44" t="s">
        <v>92</v>
      </c>
      <c r="D31" s="41"/>
      <c r="E31" s="40"/>
      <c r="F31" s="47"/>
      <c r="G31" s="41"/>
      <c r="H31" s="116"/>
      <c r="I31" s="41"/>
      <c r="J31" s="41"/>
    </row>
    <row r="32" spans="1:10" ht="15" customHeight="1">
      <c r="A32" s="41"/>
      <c r="B32" s="44" t="s">
        <v>75</v>
      </c>
      <c r="C32" s="44" t="s">
        <v>92</v>
      </c>
      <c r="D32" s="41"/>
      <c r="E32" s="41"/>
      <c r="F32" s="47"/>
      <c r="G32" s="41"/>
      <c r="H32" s="116"/>
      <c r="I32" s="41"/>
      <c r="J32" s="41"/>
    </row>
    <row r="33" spans="1:10">
      <c r="A33" s="41">
        <v>5</v>
      </c>
      <c r="B33" s="40" t="s">
        <v>93</v>
      </c>
      <c r="C33" s="44" t="s">
        <v>92</v>
      </c>
      <c r="D33" s="41"/>
      <c r="E33" s="41"/>
      <c r="F33" s="41"/>
      <c r="G33" s="41"/>
      <c r="H33" s="116">
        <f>H34</f>
        <v>7183.3</v>
      </c>
      <c r="I33" s="116">
        <f t="shared" ref="I33:J33" si="2">I34</f>
        <v>7183.3</v>
      </c>
      <c r="J33" s="116">
        <f t="shared" si="2"/>
        <v>7183.3</v>
      </c>
    </row>
    <row r="34" spans="1:10">
      <c r="A34" s="41"/>
      <c r="B34" s="44" t="s">
        <v>73</v>
      </c>
      <c r="C34" s="44" t="s">
        <v>92</v>
      </c>
      <c r="D34" s="41"/>
      <c r="E34" s="41"/>
      <c r="F34" s="47"/>
      <c r="G34" s="41"/>
      <c r="H34" s="116">
        <v>7183.3</v>
      </c>
      <c r="I34" s="116">
        <v>7183.3</v>
      </c>
      <c r="J34" s="116">
        <v>7183.3</v>
      </c>
    </row>
    <row r="35" spans="1:10">
      <c r="A35" s="41"/>
      <c r="B35" s="44" t="s">
        <v>74</v>
      </c>
      <c r="C35" s="44" t="s">
        <v>92</v>
      </c>
      <c r="D35" s="41"/>
      <c r="E35" s="41"/>
      <c r="F35" s="47"/>
      <c r="G35" s="41"/>
      <c r="H35" s="116"/>
      <c r="I35" s="41"/>
      <c r="J35" s="41"/>
    </row>
    <row r="36" spans="1:10">
      <c r="A36" s="41"/>
      <c r="B36" s="44" t="s">
        <v>94</v>
      </c>
      <c r="C36" s="44" t="s">
        <v>92</v>
      </c>
      <c r="D36" s="41"/>
      <c r="E36" s="41"/>
      <c r="F36" s="47"/>
      <c r="G36" s="41"/>
      <c r="H36" s="116"/>
      <c r="I36" s="41"/>
      <c r="J36" s="41"/>
    </row>
    <row r="37" spans="1:10">
      <c r="A37" s="41"/>
      <c r="B37" s="48"/>
      <c r="C37" s="41"/>
      <c r="D37" s="41"/>
      <c r="E37" s="41"/>
      <c r="F37" s="47"/>
      <c r="G37" s="41"/>
      <c r="H37" s="116"/>
      <c r="I37" s="41"/>
      <c r="J37" s="41"/>
    </row>
    <row r="38" spans="1:10">
      <c r="A38" s="41"/>
      <c r="B38" s="48"/>
      <c r="C38" s="41"/>
      <c r="D38" s="41"/>
      <c r="E38" s="41"/>
      <c r="F38" s="47"/>
      <c r="G38" s="41"/>
      <c r="H38" s="116"/>
      <c r="I38" s="41"/>
      <c r="J38" s="41"/>
    </row>
    <row r="39" spans="1:10" ht="18.75">
      <c r="B39" s="88" t="s">
        <v>129</v>
      </c>
      <c r="C39" s="204"/>
      <c r="D39" s="204"/>
      <c r="E39" s="205" t="s">
        <v>131</v>
      </c>
      <c r="F39" s="112"/>
      <c r="G39" s="112"/>
    </row>
    <row r="40" spans="1:10" ht="15.75">
      <c r="B40" s="100"/>
      <c r="C40" s="101"/>
      <c r="D40" s="102"/>
      <c r="E40" s="182"/>
      <c r="F40" s="182"/>
      <c r="G40" s="182"/>
    </row>
    <row r="41" spans="1:10" ht="15.75">
      <c r="B41" s="103"/>
      <c r="C41" s="102"/>
      <c r="D41" s="101"/>
      <c r="E41" s="183"/>
      <c r="F41" s="183"/>
      <c r="G41" s="183"/>
    </row>
    <row r="42" spans="1:10">
      <c r="B42" s="104"/>
    </row>
  </sheetData>
  <mergeCells count="13">
    <mergeCell ref="H6:I6"/>
    <mergeCell ref="J6:J7"/>
    <mergeCell ref="A6:A7"/>
    <mergeCell ref="B6:B7"/>
    <mergeCell ref="C6:C7"/>
    <mergeCell ref="D6:D7"/>
    <mergeCell ref="E6:E7"/>
    <mergeCell ref="E40:G40"/>
    <mergeCell ref="E41:G41"/>
    <mergeCell ref="B5:C5"/>
    <mergeCell ref="D5:E5"/>
    <mergeCell ref="F5:G5"/>
    <mergeCell ref="F6:G6"/>
  </mergeCells>
  <pageMargins left="0.31496062992126" right="0.31496062992126" top="0.15748031496063" bottom="0" header="0.31496062992126" footer="0.31496062992126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K72"/>
  <sheetViews>
    <sheetView view="pageBreakPreview" topLeftCell="A3" zoomScale="86" zoomScaleNormal="100" workbookViewId="0">
      <selection activeCell="A2" sqref="A2:J72"/>
    </sheetView>
  </sheetViews>
  <sheetFormatPr defaultColWidth="9.140625" defaultRowHeight="15"/>
  <cols>
    <col min="1" max="1" width="7.28515625" style="2" customWidth="1"/>
    <col min="2" max="2" width="38.140625" style="2" customWidth="1"/>
    <col min="3" max="3" width="7.85546875" style="2" customWidth="1"/>
    <col min="4" max="4" width="9" style="2" customWidth="1"/>
    <col min="5" max="5" width="14.7109375" style="2" customWidth="1"/>
    <col min="6" max="6" width="8.5703125" style="2" customWidth="1"/>
    <col min="7" max="7" width="11.7109375" style="2" customWidth="1"/>
    <col min="8" max="8" width="13.85546875" style="2" customWidth="1"/>
    <col min="9" max="9" width="14.85546875" style="2" customWidth="1"/>
    <col min="10" max="10" width="12.28515625" style="2" customWidth="1"/>
    <col min="11" max="16384" width="9.140625" style="2"/>
  </cols>
  <sheetData>
    <row r="2" spans="1:11" ht="20.25">
      <c r="B2" s="3"/>
    </row>
    <row r="3" spans="1:11" ht="18.75">
      <c r="A3" s="4" t="s">
        <v>95</v>
      </c>
    </row>
    <row r="4" spans="1:11" ht="81" customHeight="1">
      <c r="A4" s="5" t="s">
        <v>39</v>
      </c>
      <c r="B4" s="175" t="s">
        <v>120</v>
      </c>
      <c r="C4" s="176"/>
      <c r="D4" s="154" t="s">
        <v>1</v>
      </c>
      <c r="E4" s="196"/>
      <c r="F4" s="177" t="s">
        <v>118</v>
      </c>
      <c r="G4" s="177"/>
      <c r="H4" s="142"/>
      <c r="K4" s="17"/>
    </row>
    <row r="5" spans="1:11" ht="25.9" customHeight="1">
      <c r="A5" s="179" t="s">
        <v>40</v>
      </c>
      <c r="B5" s="180" t="s">
        <v>96</v>
      </c>
      <c r="C5" s="181" t="s">
        <v>42</v>
      </c>
      <c r="D5" s="181" t="s">
        <v>43</v>
      </c>
      <c r="E5" s="181" t="s">
        <v>44</v>
      </c>
      <c r="F5" s="197" t="s">
        <v>80</v>
      </c>
      <c r="G5" s="197"/>
      <c r="H5" s="199">
        <v>2024</v>
      </c>
      <c r="I5" s="199"/>
      <c r="J5" s="200" t="s">
        <v>127</v>
      </c>
    </row>
    <row r="6" spans="1:11" ht="73.5" customHeight="1">
      <c r="A6" s="179"/>
      <c r="B6" s="180"/>
      <c r="C6" s="181"/>
      <c r="D6" s="181"/>
      <c r="E6" s="181"/>
      <c r="F6" s="7"/>
      <c r="G6" s="7" t="s">
        <v>46</v>
      </c>
      <c r="H6" s="143" t="s">
        <v>82</v>
      </c>
      <c r="I6" s="9" t="s">
        <v>125</v>
      </c>
      <c r="J6" s="200"/>
    </row>
    <row r="7" spans="1:11">
      <c r="A7" s="10">
        <v>1</v>
      </c>
      <c r="B7" s="10">
        <v>2</v>
      </c>
      <c r="C7" s="10">
        <v>3</v>
      </c>
      <c r="D7" s="11">
        <v>4</v>
      </c>
      <c r="E7" s="11">
        <v>5</v>
      </c>
      <c r="F7" s="10">
        <v>6</v>
      </c>
      <c r="G7" s="10">
        <v>7</v>
      </c>
      <c r="H7" s="9">
        <v>8</v>
      </c>
      <c r="I7" s="9"/>
      <c r="J7" s="9"/>
    </row>
    <row r="8" spans="1:11">
      <c r="A8" s="20">
        <v>1</v>
      </c>
      <c r="B8" s="21" t="s">
        <v>97</v>
      </c>
      <c r="C8" s="22" t="s">
        <v>48</v>
      </c>
      <c r="D8" s="23"/>
      <c r="E8" s="22"/>
      <c r="F8" s="23"/>
      <c r="G8" s="23"/>
      <c r="H8" s="144">
        <f>'Показники затрат'!H8/'Показники продукту'!H13</f>
        <v>13198.954248366013</v>
      </c>
      <c r="I8" s="144">
        <f>'Показники затрат'!I8/'Показники продукту'!I13</f>
        <v>13259.591117021277</v>
      </c>
      <c r="J8" s="144">
        <f>'Показники затрат'!J8/'Показники продукту'!J13</f>
        <v>13209.055118110236</v>
      </c>
    </row>
    <row r="9" spans="1:11">
      <c r="A9" s="15"/>
      <c r="B9" s="15" t="s">
        <v>50</v>
      </c>
      <c r="C9" s="25" t="s">
        <v>48</v>
      </c>
      <c r="D9" s="9"/>
      <c r="E9" s="25" t="s">
        <v>98</v>
      </c>
      <c r="F9" s="26"/>
      <c r="G9" s="26"/>
      <c r="H9" s="26">
        <f>'Показники затрат'!H9/'Показники продукту'!H14</f>
        <v>13198.954248366013</v>
      </c>
      <c r="I9" s="26">
        <f>'Показники затрат'!I9/'Показники продукту'!I14</f>
        <v>13259.591117021277</v>
      </c>
      <c r="J9" s="26">
        <f>'Показники затрат'!J9/'Показники продукту'!J14</f>
        <v>13209.055118110236</v>
      </c>
    </row>
    <row r="10" spans="1:11">
      <c r="A10" s="15"/>
      <c r="B10" s="15" t="s">
        <v>51</v>
      </c>
      <c r="C10" s="25" t="s">
        <v>48</v>
      </c>
      <c r="D10" s="9"/>
      <c r="E10" s="25" t="s">
        <v>98</v>
      </c>
      <c r="F10" s="26"/>
      <c r="G10" s="26"/>
      <c r="H10" s="26"/>
      <c r="I10" s="9"/>
      <c r="J10" s="9"/>
    </row>
    <row r="11" spans="1:11">
      <c r="A11" s="15"/>
      <c r="B11" s="15" t="s">
        <v>52</v>
      </c>
      <c r="C11" s="25"/>
      <c r="D11" s="9"/>
      <c r="E11" s="25" t="s">
        <v>98</v>
      </c>
      <c r="F11" s="26"/>
      <c r="G11" s="26"/>
      <c r="H11" s="26"/>
      <c r="I11" s="9"/>
      <c r="J11" s="9"/>
    </row>
    <row r="12" spans="1:11">
      <c r="A12" s="27" t="s">
        <v>53</v>
      </c>
      <c r="B12" s="20" t="s">
        <v>54</v>
      </c>
      <c r="C12" s="28" t="s">
        <v>48</v>
      </c>
      <c r="D12" s="29"/>
      <c r="E12" s="22"/>
      <c r="F12" s="29"/>
      <c r="G12" s="29"/>
      <c r="H12" s="144">
        <f>H13</f>
        <v>2263.5294117647059</v>
      </c>
      <c r="I12" s="144">
        <f t="shared" ref="I12:J12" si="0">I13</f>
        <v>2302.6595744680849</v>
      </c>
      <c r="J12" s="144">
        <f t="shared" si="0"/>
        <v>2496.7191601049867</v>
      </c>
    </row>
    <row r="13" spans="1:11">
      <c r="A13" s="30"/>
      <c r="B13" s="15" t="s">
        <v>50</v>
      </c>
      <c r="C13" s="25" t="s">
        <v>48</v>
      </c>
      <c r="D13" s="9"/>
      <c r="E13" s="25" t="s">
        <v>98</v>
      </c>
      <c r="F13" s="26"/>
      <c r="G13" s="26"/>
      <c r="H13" s="26">
        <f>'Показники затрат'!H13/'Показники продукту'!H14</f>
        <v>2263.5294117647059</v>
      </c>
      <c r="I13" s="26">
        <f>'Показники затрат'!I13/'Показники продукту'!I14</f>
        <v>2302.6595744680849</v>
      </c>
      <c r="J13" s="26">
        <f>'Показники затрат'!J13/'Показники продукту'!J14</f>
        <v>2496.7191601049867</v>
      </c>
    </row>
    <row r="14" spans="1:11">
      <c r="A14" s="30"/>
      <c r="B14" s="15" t="s">
        <v>51</v>
      </c>
      <c r="C14" s="25" t="s">
        <v>48</v>
      </c>
      <c r="D14" s="9"/>
      <c r="E14" s="25" t="s">
        <v>98</v>
      </c>
      <c r="F14" s="26"/>
      <c r="G14" s="26"/>
      <c r="H14" s="26"/>
      <c r="I14" s="9"/>
      <c r="J14" s="9"/>
    </row>
    <row r="15" spans="1:11">
      <c r="A15" s="30"/>
      <c r="B15" s="15" t="s">
        <v>52</v>
      </c>
      <c r="C15" s="25" t="s">
        <v>48</v>
      </c>
      <c r="D15" s="9"/>
      <c r="E15" s="25" t="s">
        <v>98</v>
      </c>
      <c r="F15" s="26"/>
      <c r="G15" s="26"/>
      <c r="H15" s="26"/>
      <c r="I15" s="9"/>
      <c r="J15" s="9"/>
    </row>
    <row r="16" spans="1:11" ht="26.25">
      <c r="A16" s="31" t="s">
        <v>58</v>
      </c>
      <c r="B16" s="32" t="s">
        <v>99</v>
      </c>
      <c r="C16" s="28" t="s">
        <v>48</v>
      </c>
      <c r="D16" s="29"/>
      <c r="E16" s="22"/>
      <c r="F16" s="29"/>
      <c r="G16" s="125"/>
      <c r="H16" s="145">
        <f>'Показники затрат'!H20/'Показники продукту'!H13</f>
        <v>126.79738562091504</v>
      </c>
      <c r="I16" s="145">
        <f>'Показники затрат'!I20/'Показники продукту'!I13</f>
        <v>120.88889627659574</v>
      </c>
      <c r="J16" s="145">
        <f>'Показники затрат'!J20/'Показники продукту'!J13</f>
        <v>149.47506561679791</v>
      </c>
    </row>
    <row r="17" spans="1:10">
      <c r="A17" s="33"/>
      <c r="B17" s="15" t="s">
        <v>50</v>
      </c>
      <c r="C17" s="25" t="s">
        <v>48</v>
      </c>
      <c r="D17" s="9"/>
      <c r="E17" s="25" t="s">
        <v>98</v>
      </c>
      <c r="F17" s="26"/>
      <c r="G17" s="26"/>
      <c r="H17" s="26">
        <f>'Показники затрат'!H21/'Показники продукту'!H14</f>
        <v>126.79738562091504</v>
      </c>
      <c r="I17" s="26">
        <f>'Показники затрат'!I21/'Показники продукту'!I14</f>
        <v>120.88889627659574</v>
      </c>
      <c r="J17" s="26">
        <f>'Показники затрат'!J21/'Показники продукту'!J14</f>
        <v>149.47506561679791</v>
      </c>
    </row>
    <row r="18" spans="1:10">
      <c r="A18" s="33"/>
      <c r="B18" s="15" t="s">
        <v>51</v>
      </c>
      <c r="C18" s="25" t="s">
        <v>48</v>
      </c>
      <c r="D18" s="9"/>
      <c r="E18" s="25" t="s">
        <v>98</v>
      </c>
      <c r="F18" s="26"/>
      <c r="G18" s="26"/>
      <c r="H18" s="26"/>
      <c r="I18" s="9"/>
      <c r="J18" s="9"/>
    </row>
    <row r="19" spans="1:10">
      <c r="A19" s="33"/>
      <c r="B19" s="15" t="s">
        <v>52</v>
      </c>
      <c r="C19" s="25" t="s">
        <v>48</v>
      </c>
      <c r="D19" s="9"/>
      <c r="E19" s="25" t="s">
        <v>98</v>
      </c>
      <c r="F19" s="26"/>
      <c r="G19" s="26"/>
      <c r="H19" s="26"/>
      <c r="I19" s="9"/>
      <c r="J19" s="9"/>
    </row>
    <row r="20" spans="1:10">
      <c r="A20" s="31" t="s">
        <v>62</v>
      </c>
      <c r="B20" s="20" t="s">
        <v>63</v>
      </c>
      <c r="C20" s="28" t="s">
        <v>48</v>
      </c>
      <c r="D20" s="29"/>
      <c r="E20" s="22"/>
      <c r="F20" s="29"/>
      <c r="G20" s="125"/>
      <c r="H20" s="145">
        <f>'Показники затрат'!H28/'Показники продукту'!H13</f>
        <v>484.44444444444446</v>
      </c>
      <c r="I20" s="145">
        <f>'Показники затрат'!I28/'Показники продукту'!I13</f>
        <v>473.74660904255319</v>
      </c>
      <c r="J20" s="145">
        <f>'Показники затрат'!J28/'Показники продукту'!J13</f>
        <v>583.59580052493436</v>
      </c>
    </row>
    <row r="21" spans="1:10">
      <c r="A21" s="33"/>
      <c r="B21" s="15" t="s">
        <v>50</v>
      </c>
      <c r="C21" s="25" t="s">
        <v>48</v>
      </c>
      <c r="D21" s="9"/>
      <c r="E21" s="25" t="s">
        <v>98</v>
      </c>
      <c r="F21" s="26"/>
      <c r="G21" s="26"/>
      <c r="H21" s="26">
        <f>'Показники затрат'!H29/'Показники продукту'!H14</f>
        <v>484.44444444444446</v>
      </c>
      <c r="I21" s="26">
        <f>'Показники затрат'!I29/'Показники продукту'!I14</f>
        <v>473.74660904255319</v>
      </c>
      <c r="J21" s="26">
        <f>'Показники затрат'!J29/'Показники продукту'!J14</f>
        <v>583.59580052493436</v>
      </c>
    </row>
    <row r="22" spans="1:10">
      <c r="A22" s="33"/>
      <c r="B22" s="15" t="s">
        <v>51</v>
      </c>
      <c r="C22" s="25" t="s">
        <v>48</v>
      </c>
      <c r="D22" s="9"/>
      <c r="E22" s="25" t="s">
        <v>98</v>
      </c>
      <c r="F22" s="26"/>
      <c r="G22" s="26"/>
      <c r="H22" s="26"/>
      <c r="I22" s="9"/>
      <c r="J22" s="9"/>
    </row>
    <row r="23" spans="1:10">
      <c r="A23" s="33"/>
      <c r="B23" s="15" t="s">
        <v>52</v>
      </c>
      <c r="C23" s="25" t="s">
        <v>48</v>
      </c>
      <c r="D23" s="9"/>
      <c r="E23" s="25" t="s">
        <v>98</v>
      </c>
      <c r="F23" s="26"/>
      <c r="G23" s="26"/>
      <c r="H23" s="26"/>
      <c r="I23" s="9"/>
      <c r="J23" s="9"/>
    </row>
    <row r="24" spans="1:10">
      <c r="A24" s="31" t="s">
        <v>66</v>
      </c>
      <c r="B24" s="20" t="s">
        <v>67</v>
      </c>
      <c r="C24" s="28" t="s">
        <v>48</v>
      </c>
      <c r="D24" s="29"/>
      <c r="E24" s="22"/>
      <c r="F24" s="29"/>
      <c r="G24" s="23"/>
      <c r="H24" s="129"/>
      <c r="I24" s="129"/>
      <c r="J24" s="129"/>
    </row>
    <row r="25" spans="1:10">
      <c r="A25" s="33"/>
      <c r="B25" s="15" t="s">
        <v>50</v>
      </c>
      <c r="C25" s="25" t="s">
        <v>48</v>
      </c>
      <c r="D25" s="9"/>
      <c r="E25" s="25" t="s">
        <v>98</v>
      </c>
      <c r="F25" s="26"/>
      <c r="G25" s="26"/>
      <c r="H25" s="26">
        <f>'Показники затрат'!H37/'Показники продукту'!H14</f>
        <v>0</v>
      </c>
      <c r="I25" s="9"/>
      <c r="J25" s="9"/>
    </row>
    <row r="26" spans="1:10">
      <c r="A26" s="33"/>
      <c r="B26" s="15" t="s">
        <v>51</v>
      </c>
      <c r="C26" s="25" t="s">
        <v>48</v>
      </c>
      <c r="D26" s="9"/>
      <c r="E26" s="25" t="s">
        <v>98</v>
      </c>
      <c r="F26" s="26"/>
      <c r="G26" s="26"/>
      <c r="H26" s="26"/>
      <c r="I26" s="9"/>
      <c r="J26" s="9"/>
    </row>
    <row r="27" spans="1:10">
      <c r="A27" s="33"/>
      <c r="B27" s="15" t="s">
        <v>52</v>
      </c>
      <c r="C27" s="25" t="s">
        <v>48</v>
      </c>
      <c r="D27" s="9"/>
      <c r="E27" s="25" t="s">
        <v>98</v>
      </c>
      <c r="F27" s="26"/>
      <c r="G27" s="26"/>
      <c r="H27" s="26"/>
      <c r="I27" s="9"/>
      <c r="J27" s="9"/>
    </row>
    <row r="28" spans="1:10" ht="39">
      <c r="A28" s="31" t="s">
        <v>71</v>
      </c>
      <c r="B28" s="32" t="s">
        <v>100</v>
      </c>
      <c r="C28" s="28" t="s">
        <v>48</v>
      </c>
      <c r="D28" s="29"/>
      <c r="E28" s="22"/>
      <c r="F28" s="23"/>
      <c r="G28" s="129"/>
      <c r="H28" s="145">
        <f>'Показники затрат'!H52/'Показники продукту'!H13</f>
        <v>29.281045751633986</v>
      </c>
      <c r="I28" s="145">
        <f>'Показники затрат'!I52/'Показники продукту'!I13</f>
        <v>29.781130319148936</v>
      </c>
      <c r="J28" s="145">
        <f>'Показники затрат'!J52/'Показники продукту'!J13</f>
        <v>32.54593175853018</v>
      </c>
    </row>
    <row r="29" spans="1:10">
      <c r="A29" s="33"/>
      <c r="B29" s="15" t="s">
        <v>50</v>
      </c>
      <c r="C29" s="25" t="s">
        <v>48</v>
      </c>
      <c r="D29" s="9"/>
      <c r="E29" s="25" t="s">
        <v>98</v>
      </c>
      <c r="F29" s="26"/>
      <c r="G29" s="26"/>
      <c r="H29" s="26">
        <f>'Показники затрат'!H53/'Показники продукту'!H14</f>
        <v>29.281045751633986</v>
      </c>
      <c r="I29" s="26">
        <f>'Показники затрат'!I53/'Показники продукту'!I14</f>
        <v>29.781130319148936</v>
      </c>
      <c r="J29" s="26">
        <f>'Показники затрат'!J53/'Показники продукту'!J14</f>
        <v>32.54593175853018</v>
      </c>
    </row>
    <row r="30" spans="1:10">
      <c r="A30" s="33"/>
      <c r="B30" s="15" t="s">
        <v>51</v>
      </c>
      <c r="C30" s="25" t="s">
        <v>48</v>
      </c>
      <c r="D30" s="9"/>
      <c r="E30" s="25" t="s">
        <v>98</v>
      </c>
      <c r="F30" s="26"/>
      <c r="G30" s="26"/>
      <c r="H30" s="26"/>
      <c r="I30" s="9"/>
      <c r="J30" s="9"/>
    </row>
    <row r="31" spans="1:10">
      <c r="A31" s="33"/>
      <c r="B31" s="15" t="s">
        <v>52</v>
      </c>
      <c r="C31" s="25" t="s">
        <v>48</v>
      </c>
      <c r="D31" s="9"/>
      <c r="E31" s="25" t="s">
        <v>98</v>
      </c>
      <c r="F31" s="26"/>
      <c r="G31" s="26"/>
      <c r="H31" s="26"/>
      <c r="I31" s="9"/>
      <c r="J31" s="9"/>
    </row>
    <row r="32" spans="1:10">
      <c r="A32" s="31" t="s">
        <v>76</v>
      </c>
      <c r="B32" s="34" t="s">
        <v>101</v>
      </c>
      <c r="C32" s="28" t="s">
        <v>48</v>
      </c>
      <c r="D32" s="35"/>
      <c r="E32" s="25"/>
      <c r="F32" s="9"/>
      <c r="G32" s="9"/>
      <c r="H32" s="9"/>
      <c r="I32" s="9"/>
      <c r="J32" s="9"/>
    </row>
    <row r="33" spans="1:10">
      <c r="A33" s="9"/>
      <c r="B33" s="15" t="s">
        <v>50</v>
      </c>
      <c r="C33" s="25" t="s">
        <v>48</v>
      </c>
      <c r="D33" s="9"/>
      <c r="E33" s="25" t="s">
        <v>98</v>
      </c>
      <c r="F33" s="26"/>
      <c r="G33" s="26"/>
      <c r="H33" s="26">
        <f>'Показники затрат'!H57/'Показники продукту'!H14</f>
        <v>0</v>
      </c>
      <c r="I33" s="9"/>
      <c r="J33" s="9"/>
    </row>
    <row r="34" spans="1:10">
      <c r="A34" s="9"/>
      <c r="B34" s="15" t="s">
        <v>51</v>
      </c>
      <c r="C34" s="25" t="s">
        <v>48</v>
      </c>
      <c r="D34" s="9"/>
      <c r="E34" s="25" t="s">
        <v>98</v>
      </c>
      <c r="F34" s="26"/>
      <c r="G34" s="26"/>
      <c r="H34" s="26"/>
      <c r="I34" s="9"/>
      <c r="J34" s="9"/>
    </row>
    <row r="35" spans="1:10">
      <c r="A35" s="9"/>
      <c r="B35" s="15" t="s">
        <v>52</v>
      </c>
      <c r="C35" s="25" t="s">
        <v>48</v>
      </c>
      <c r="D35" s="9"/>
      <c r="E35" s="25" t="s">
        <v>98</v>
      </c>
      <c r="F35" s="26"/>
      <c r="G35" s="26"/>
      <c r="H35" s="26"/>
      <c r="I35" s="9"/>
      <c r="J35" s="9"/>
    </row>
    <row r="36" spans="1:10">
      <c r="A36" s="20">
        <v>2</v>
      </c>
      <c r="B36" s="20" t="s">
        <v>102</v>
      </c>
      <c r="C36" s="28" t="s">
        <v>48</v>
      </c>
      <c r="D36" s="29"/>
      <c r="E36" s="22"/>
      <c r="F36" s="29"/>
      <c r="G36" s="29"/>
      <c r="H36" s="129"/>
      <c r="I36" s="129"/>
      <c r="J36" s="129"/>
    </row>
    <row r="37" spans="1:10">
      <c r="A37" s="15"/>
      <c r="B37" s="15" t="s">
        <v>50</v>
      </c>
      <c r="C37" s="25" t="s">
        <v>48</v>
      </c>
      <c r="D37" s="9"/>
      <c r="E37" s="25" t="s">
        <v>98</v>
      </c>
      <c r="F37" s="26"/>
      <c r="G37" s="26"/>
      <c r="H37" s="26">
        <f>'Показники затрат'!H9/'Показники продукту'!H10</f>
        <v>403888</v>
      </c>
      <c r="I37" s="26">
        <f>'Показники затрат'!I9/'Показники продукту'!I10</f>
        <v>398848.50079999998</v>
      </c>
      <c r="J37" s="26">
        <f>'Показники затрат'!J9/'Показники продукту'!J10</f>
        <v>387126.92307692306</v>
      </c>
    </row>
    <row r="38" spans="1:10">
      <c r="A38" s="15"/>
      <c r="B38" s="15" t="s">
        <v>51</v>
      </c>
      <c r="C38" s="25" t="s">
        <v>48</v>
      </c>
      <c r="D38" s="9"/>
      <c r="E38" s="25" t="s">
        <v>98</v>
      </c>
      <c r="F38" s="26"/>
      <c r="G38" s="26"/>
      <c r="H38" s="26">
        <f>'Показники затрат'!H10/'Показники продукту'!H13</f>
        <v>0</v>
      </c>
      <c r="I38" s="26">
        <f>'Показники затрат'!I10/'Показники продукту'!I13</f>
        <v>0</v>
      </c>
      <c r="J38" s="26">
        <f>'Показники затрат'!J10/'Показники продукту'!J13</f>
        <v>0</v>
      </c>
    </row>
    <row r="39" spans="1:10">
      <c r="A39" s="15"/>
      <c r="B39" s="15" t="s">
        <v>52</v>
      </c>
      <c r="C39" s="25" t="s">
        <v>48</v>
      </c>
      <c r="D39" s="9"/>
      <c r="E39" s="25" t="s">
        <v>98</v>
      </c>
      <c r="F39" s="26"/>
      <c r="G39" s="26"/>
      <c r="H39" s="26"/>
      <c r="I39" s="9"/>
      <c r="J39" s="9"/>
    </row>
    <row r="40" spans="1:10">
      <c r="A40" s="27" t="s">
        <v>103</v>
      </c>
      <c r="B40" s="20" t="s">
        <v>54</v>
      </c>
      <c r="C40" s="28" t="s">
        <v>48</v>
      </c>
      <c r="D40" s="29"/>
      <c r="E40" s="22"/>
      <c r="F40" s="29"/>
      <c r="G40" s="29"/>
      <c r="H40" s="129"/>
      <c r="I40" s="129"/>
      <c r="J40" s="129"/>
    </row>
    <row r="41" spans="1:10">
      <c r="A41" s="30"/>
      <c r="B41" s="15" t="s">
        <v>50</v>
      </c>
      <c r="C41" s="25" t="s">
        <v>48</v>
      </c>
      <c r="D41" s="9"/>
      <c r="E41" s="25" t="s">
        <v>98</v>
      </c>
      <c r="F41" s="26"/>
      <c r="G41" s="26"/>
      <c r="H41" s="26">
        <f>'Показники затрат'!H13/'Показники продукту'!H10</f>
        <v>69264</v>
      </c>
      <c r="I41" s="26">
        <f>'Показники затрат'!I13/'Показники продукту'!I10</f>
        <v>69264</v>
      </c>
      <c r="J41" s="26">
        <f>'Показники затрат'!J13/'Показники продукту'!J10</f>
        <v>73173.076923076922</v>
      </c>
    </row>
    <row r="42" spans="1:10">
      <c r="A42" s="30"/>
      <c r="B42" s="15" t="s">
        <v>51</v>
      </c>
      <c r="C42" s="25" t="s">
        <v>48</v>
      </c>
      <c r="D42" s="9"/>
      <c r="E42" s="25" t="s">
        <v>98</v>
      </c>
      <c r="F42" s="26"/>
      <c r="G42" s="26"/>
      <c r="H42" s="26">
        <f>'Показники затрат'!H14/'Показники продукту'!H13</f>
        <v>0</v>
      </c>
      <c r="I42" s="26">
        <f>'Показники затрат'!I14/'Показники продукту'!I13</f>
        <v>0</v>
      </c>
      <c r="J42" s="26">
        <f>'Показники затрат'!J14/'Показники продукту'!J13</f>
        <v>0</v>
      </c>
    </row>
    <row r="43" spans="1:10">
      <c r="A43" s="30"/>
      <c r="B43" s="15" t="s">
        <v>52</v>
      </c>
      <c r="C43" s="25" t="s">
        <v>48</v>
      </c>
      <c r="D43" s="9"/>
      <c r="E43" s="25" t="s">
        <v>98</v>
      </c>
      <c r="F43" s="26"/>
      <c r="G43" s="26"/>
      <c r="H43" s="26"/>
      <c r="I43" s="9"/>
      <c r="J43" s="9"/>
    </row>
    <row r="44" spans="1:10">
      <c r="A44" s="31" t="s">
        <v>104</v>
      </c>
      <c r="B44" s="20" t="s">
        <v>59</v>
      </c>
      <c r="C44" s="28" t="s">
        <v>48</v>
      </c>
      <c r="D44" s="29"/>
      <c r="E44" s="22"/>
      <c r="F44" s="29"/>
      <c r="G44" s="29"/>
      <c r="H44" s="129"/>
      <c r="I44" s="129"/>
      <c r="J44" s="129"/>
    </row>
    <row r="45" spans="1:10">
      <c r="A45" s="33"/>
      <c r="B45" s="15" t="s">
        <v>50</v>
      </c>
      <c r="C45" s="25" t="s">
        <v>48</v>
      </c>
      <c r="D45" s="9"/>
      <c r="E45" s="25" t="s">
        <v>98</v>
      </c>
      <c r="F45" s="26"/>
      <c r="G45" s="26"/>
      <c r="H45" s="26">
        <f>'Показники затрат'!H21/'Показники продукту'!H10</f>
        <v>3880</v>
      </c>
      <c r="I45" s="26">
        <f>'Показники затрат'!I21/'Показники продукту'!I10</f>
        <v>3636.3379999999997</v>
      </c>
      <c r="J45" s="26">
        <f>'Показники затрат'!J21/'Показники продукту'!J10</f>
        <v>4380.7692307692305</v>
      </c>
    </row>
    <row r="46" spans="1:10" ht="14.25" customHeight="1">
      <c r="A46" s="33"/>
      <c r="B46" s="15" t="s">
        <v>51</v>
      </c>
      <c r="C46" s="25" t="s">
        <v>48</v>
      </c>
      <c r="D46" s="9"/>
      <c r="E46" s="25" t="s">
        <v>98</v>
      </c>
      <c r="F46" s="26"/>
      <c r="G46" s="26"/>
      <c r="H46" s="26">
        <f>'Показники затрат'!H22/'Показники продукту'!H13</f>
        <v>0</v>
      </c>
      <c r="I46" s="26">
        <f>'Показники затрат'!I22/'Показники продукту'!I13</f>
        <v>0</v>
      </c>
      <c r="J46" s="26">
        <f>'Показники затрат'!J22/'Показники продукту'!J13</f>
        <v>0</v>
      </c>
    </row>
    <row r="47" spans="1:10">
      <c r="A47" s="33"/>
      <c r="B47" s="15" t="s">
        <v>52</v>
      </c>
      <c r="C47" s="25" t="s">
        <v>48</v>
      </c>
      <c r="D47" s="9"/>
      <c r="E47" s="25" t="s">
        <v>98</v>
      </c>
      <c r="F47" s="26"/>
      <c r="G47" s="26"/>
      <c r="H47" s="26"/>
      <c r="I47" s="9"/>
      <c r="J47" s="9"/>
    </row>
    <row r="48" spans="1:10">
      <c r="A48" s="31" t="s">
        <v>105</v>
      </c>
      <c r="B48" s="20" t="s">
        <v>63</v>
      </c>
      <c r="C48" s="28" t="s">
        <v>48</v>
      </c>
      <c r="D48" s="29"/>
      <c r="E48" s="22"/>
      <c r="F48" s="29"/>
      <c r="G48" s="29"/>
      <c r="H48" s="129"/>
      <c r="I48" s="129"/>
      <c r="J48" s="129"/>
    </row>
    <row r="49" spans="1:10">
      <c r="A49" s="33"/>
      <c r="B49" s="15" t="s">
        <v>50</v>
      </c>
      <c r="C49" s="25" t="s">
        <v>48</v>
      </c>
      <c r="D49" s="9"/>
      <c r="E49" s="25" t="s">
        <v>98</v>
      </c>
      <c r="F49" s="26"/>
      <c r="G49" s="26"/>
      <c r="H49" s="26">
        <f>'Показники затрат'!H29/'Показники продукту'!H10</f>
        <v>14824</v>
      </c>
      <c r="I49" s="26">
        <f>'Показники затрат'!I29/'Показники продукту'!I10</f>
        <v>14250.298000000001</v>
      </c>
      <c r="J49" s="26">
        <f>'Показники затрат'!J29/'Показники продукту'!J10</f>
        <v>17103.846153846152</v>
      </c>
    </row>
    <row r="50" spans="1:10">
      <c r="A50" s="33"/>
      <c r="B50" s="15" t="s">
        <v>51</v>
      </c>
      <c r="C50" s="25" t="s">
        <v>48</v>
      </c>
      <c r="D50" s="9"/>
      <c r="E50" s="25" t="s">
        <v>98</v>
      </c>
      <c r="F50" s="26"/>
      <c r="G50" s="26"/>
      <c r="H50" s="26">
        <f>'Показники затрат'!H30/'Показники продукту'!H13</f>
        <v>0</v>
      </c>
      <c r="I50" s="26">
        <f>'Показники затрат'!I30/'Показники продукту'!I13</f>
        <v>0</v>
      </c>
      <c r="J50" s="26">
        <f>'Показники затрат'!J30/'Показники продукту'!J13</f>
        <v>0</v>
      </c>
    </row>
    <row r="51" spans="1:10">
      <c r="A51" s="33"/>
      <c r="B51" s="15" t="s">
        <v>52</v>
      </c>
      <c r="C51" s="25" t="s">
        <v>48</v>
      </c>
      <c r="D51" s="9"/>
      <c r="E51" s="25" t="s">
        <v>98</v>
      </c>
      <c r="F51" s="26"/>
      <c r="G51" s="26"/>
      <c r="H51" s="26"/>
      <c r="I51" s="9"/>
      <c r="J51" s="9"/>
    </row>
    <row r="52" spans="1:10" ht="18" customHeight="1">
      <c r="A52" s="31" t="s">
        <v>106</v>
      </c>
      <c r="B52" s="20" t="s">
        <v>107</v>
      </c>
      <c r="C52" s="28" t="s">
        <v>48</v>
      </c>
      <c r="D52" s="29"/>
      <c r="E52" s="22"/>
      <c r="F52" s="23"/>
      <c r="G52" s="23"/>
      <c r="H52" s="129"/>
      <c r="I52" s="129"/>
      <c r="J52" s="129"/>
    </row>
    <row r="53" spans="1:10">
      <c r="A53" s="33"/>
      <c r="B53" s="15" t="s">
        <v>50</v>
      </c>
      <c r="C53" s="25" t="s">
        <v>48</v>
      </c>
      <c r="D53" s="9"/>
      <c r="E53" s="25" t="s">
        <v>98</v>
      </c>
      <c r="F53" s="26"/>
      <c r="G53" s="26"/>
      <c r="H53" s="26">
        <f>'Показники затрат'!H37/'Показники продукту'!H10</f>
        <v>0</v>
      </c>
      <c r="I53" s="26">
        <f>'Показники затрат'!I37/'Показники продукту'!I10</f>
        <v>0</v>
      </c>
      <c r="J53" s="26">
        <f>'Показники затрат'!J37/'Показники продукту'!J10</f>
        <v>0</v>
      </c>
    </row>
    <row r="54" spans="1:10">
      <c r="A54" s="33"/>
      <c r="B54" s="15" t="s">
        <v>51</v>
      </c>
      <c r="C54" s="25" t="s">
        <v>48</v>
      </c>
      <c r="D54" s="9"/>
      <c r="E54" s="25" t="s">
        <v>98</v>
      </c>
      <c r="F54" s="26"/>
      <c r="G54" s="26"/>
      <c r="H54" s="26">
        <f>'Показники затрат'!H38/'Показники продукту'!H13</f>
        <v>0</v>
      </c>
      <c r="I54" s="26">
        <f>'Показники затрат'!I38/'Показники продукту'!I13</f>
        <v>0</v>
      </c>
      <c r="J54" s="26">
        <f>'Показники затрат'!J38/'Показники продукту'!J13</f>
        <v>0</v>
      </c>
    </row>
    <row r="55" spans="1:10">
      <c r="A55" s="33"/>
      <c r="B55" s="15" t="s">
        <v>52</v>
      </c>
      <c r="C55" s="25" t="s">
        <v>48</v>
      </c>
      <c r="D55" s="9"/>
      <c r="E55" s="25" t="s">
        <v>98</v>
      </c>
      <c r="F55" s="26"/>
      <c r="G55" s="26"/>
      <c r="H55" s="26"/>
      <c r="I55" s="9"/>
      <c r="J55" s="9"/>
    </row>
    <row r="56" spans="1:10" ht="39">
      <c r="A56" s="31" t="s">
        <v>108</v>
      </c>
      <c r="B56" s="32" t="s">
        <v>100</v>
      </c>
      <c r="C56" s="28" t="s">
        <v>48</v>
      </c>
      <c r="D56" s="29"/>
      <c r="E56" s="22"/>
      <c r="F56" s="23"/>
      <c r="G56" s="23"/>
      <c r="H56" s="129"/>
      <c r="I56" s="129"/>
      <c r="J56" s="129"/>
    </row>
    <row r="57" spans="1:10">
      <c r="A57" s="33"/>
      <c r="B57" s="15" t="s">
        <v>50</v>
      </c>
      <c r="C57" s="25" t="s">
        <v>48</v>
      </c>
      <c r="D57" s="9"/>
      <c r="E57" s="25" t="s">
        <v>98</v>
      </c>
      <c r="F57" s="26"/>
      <c r="G57" s="26"/>
      <c r="H57" s="26">
        <f>'Показники затрат'!H53/'Показники продукту'!H10</f>
        <v>896</v>
      </c>
      <c r="I57" s="26">
        <f>'Показники затрат'!I53/'Показники продукту'!I10</f>
        <v>895.81640000000004</v>
      </c>
      <c r="J57" s="26">
        <f>'Показники затрат'!J53/'Показники продукту'!J10</f>
        <v>953.84615384615381</v>
      </c>
    </row>
    <row r="58" spans="1:10">
      <c r="A58" s="33"/>
      <c r="B58" s="15" t="s">
        <v>51</v>
      </c>
      <c r="C58" s="25" t="s">
        <v>48</v>
      </c>
      <c r="D58" s="9"/>
      <c r="E58" s="25" t="s">
        <v>98</v>
      </c>
      <c r="F58" s="26"/>
      <c r="G58" s="26"/>
      <c r="H58" s="26">
        <f>'Показники затрат'!H54/'Показники продукту'!H13</f>
        <v>0</v>
      </c>
      <c r="I58" s="26">
        <f>'Показники затрат'!I54/'Показники продукту'!I13</f>
        <v>0</v>
      </c>
      <c r="J58" s="26">
        <f>'Показники затрат'!J54/'Показники продукту'!J13</f>
        <v>0</v>
      </c>
    </row>
    <row r="59" spans="1:10">
      <c r="A59" s="33"/>
      <c r="B59" s="15" t="s">
        <v>52</v>
      </c>
      <c r="C59" s="25" t="s">
        <v>48</v>
      </c>
      <c r="D59" s="9"/>
      <c r="E59" s="25" t="s">
        <v>98</v>
      </c>
      <c r="F59" s="26"/>
      <c r="G59" s="26"/>
      <c r="H59" s="26"/>
      <c r="I59" s="9"/>
      <c r="J59" s="9"/>
    </row>
    <row r="60" spans="1:10" s="18" customFormat="1">
      <c r="A60" s="36" t="s">
        <v>109</v>
      </c>
      <c r="B60" s="37" t="s">
        <v>77</v>
      </c>
      <c r="C60" s="24" t="s">
        <v>48</v>
      </c>
      <c r="D60" s="24"/>
      <c r="E60" s="38" t="s">
        <v>98</v>
      </c>
      <c r="F60" s="145"/>
      <c r="G60" s="39"/>
      <c r="H60" s="39"/>
      <c r="I60" s="24"/>
      <c r="J60" s="24"/>
    </row>
    <row r="61" spans="1:10">
      <c r="A61" s="9"/>
      <c r="B61" s="15" t="s">
        <v>50</v>
      </c>
      <c r="C61" s="25" t="s">
        <v>48</v>
      </c>
      <c r="D61" s="9"/>
      <c r="E61" s="25" t="s">
        <v>98</v>
      </c>
      <c r="F61" s="26"/>
      <c r="G61" s="26"/>
      <c r="H61" s="26"/>
      <c r="I61" s="9"/>
      <c r="J61" s="9"/>
    </row>
    <row r="62" spans="1:10">
      <c r="A62" s="9"/>
      <c r="B62" s="15" t="s">
        <v>51</v>
      </c>
      <c r="C62" s="25" t="s">
        <v>48</v>
      </c>
      <c r="D62" s="9"/>
      <c r="E62" s="25" t="s">
        <v>98</v>
      </c>
      <c r="F62" s="26"/>
      <c r="G62" s="26"/>
      <c r="H62" s="26"/>
      <c r="I62" s="9"/>
      <c r="J62" s="9"/>
    </row>
    <row r="63" spans="1:10">
      <c r="A63" s="9"/>
      <c r="B63" s="15" t="s">
        <v>52</v>
      </c>
      <c r="C63" s="25" t="s">
        <v>48</v>
      </c>
      <c r="D63" s="9"/>
      <c r="E63" s="25" t="s">
        <v>98</v>
      </c>
      <c r="F63" s="26"/>
      <c r="G63" s="26"/>
      <c r="H63" s="26"/>
      <c r="I63" s="9"/>
      <c r="J63" s="9"/>
    </row>
    <row r="64" spans="1:10" ht="39">
      <c r="A64" s="9">
        <v>3</v>
      </c>
      <c r="B64" s="146" t="s">
        <v>110</v>
      </c>
      <c r="C64" s="129" t="s">
        <v>56</v>
      </c>
      <c r="D64" s="129"/>
      <c r="E64" s="147" t="s">
        <v>98</v>
      </c>
      <c r="F64" s="145"/>
      <c r="G64" s="148"/>
      <c r="H64" s="148">
        <f>H65</f>
        <v>6.2645302298386538E-2</v>
      </c>
      <c r="I64" s="148">
        <f t="shared" ref="I64:J64" si="1">I65</f>
        <v>4.7819247421101718E-2</v>
      </c>
      <c r="J64" s="148">
        <f t="shared" si="1"/>
        <v>5.2900477496415292E-2</v>
      </c>
    </row>
    <row r="65" spans="1:10">
      <c r="A65" s="9"/>
      <c r="B65" s="44" t="s">
        <v>50</v>
      </c>
      <c r="C65" s="41" t="s">
        <v>56</v>
      </c>
      <c r="D65" s="41"/>
      <c r="E65" s="42" t="s">
        <v>98</v>
      </c>
      <c r="F65" s="26"/>
      <c r="G65" s="43"/>
      <c r="H65" s="43">
        <f>'Показники затрат'!H17/'Показники продукту'!H34</f>
        <v>6.2645302298386538E-2</v>
      </c>
      <c r="I65" s="43">
        <f>'Показники затрат'!I17/'Показники продукту'!I34</f>
        <v>4.7819247421101718E-2</v>
      </c>
      <c r="J65" s="43">
        <f>'Показники затрат'!J17/'Показники продукту'!J34</f>
        <v>5.2900477496415292E-2</v>
      </c>
    </row>
    <row r="66" spans="1:10">
      <c r="A66" s="9"/>
      <c r="B66" s="44" t="s">
        <v>51</v>
      </c>
      <c r="C66" s="41" t="s">
        <v>56</v>
      </c>
      <c r="D66" s="41"/>
      <c r="E66" s="42" t="s">
        <v>98</v>
      </c>
      <c r="F66" s="26"/>
      <c r="G66" s="43"/>
      <c r="H66" s="43"/>
      <c r="I66" s="9"/>
      <c r="J66" s="9"/>
    </row>
    <row r="67" spans="1:10">
      <c r="A67" s="16"/>
      <c r="B67" s="45" t="s">
        <v>52</v>
      </c>
      <c r="C67" s="46" t="s">
        <v>56</v>
      </c>
      <c r="D67" s="47"/>
      <c r="E67" s="42" t="s">
        <v>98</v>
      </c>
      <c r="F67" s="41"/>
      <c r="G67" s="9"/>
      <c r="H67" s="9"/>
      <c r="I67" s="9"/>
      <c r="J67" s="9"/>
    </row>
    <row r="68" spans="1:10">
      <c r="D68" s="113"/>
      <c r="E68" s="113"/>
    </row>
    <row r="69" spans="1:10" ht="15" customHeight="1">
      <c r="B69" s="85" t="s">
        <v>129</v>
      </c>
      <c r="C69" s="86"/>
      <c r="D69" s="198"/>
      <c r="E69" s="198"/>
      <c r="F69" s="198" t="s">
        <v>131</v>
      </c>
      <c r="G69" s="198"/>
    </row>
    <row r="70" spans="1:10">
      <c r="B70" s="51"/>
      <c r="D70" s="52"/>
    </row>
    <row r="71" spans="1:10" ht="15" customHeight="1">
      <c r="B71" s="49"/>
      <c r="C71" s="49"/>
      <c r="D71" s="172"/>
      <c r="E71" s="172"/>
    </row>
    <row r="72" spans="1:10">
      <c r="B72" s="51"/>
      <c r="C72" s="52"/>
    </row>
  </sheetData>
  <mergeCells count="14">
    <mergeCell ref="H5:I5"/>
    <mergeCell ref="J5:J6"/>
    <mergeCell ref="D71:E71"/>
    <mergeCell ref="A5:A6"/>
    <mergeCell ref="B5:B6"/>
    <mergeCell ref="C5:C6"/>
    <mergeCell ref="D5:D6"/>
    <mergeCell ref="E5:E6"/>
    <mergeCell ref="F69:G69"/>
    <mergeCell ref="B4:C4"/>
    <mergeCell ref="D4:E4"/>
    <mergeCell ref="F4:G4"/>
    <mergeCell ref="F5:G5"/>
    <mergeCell ref="D69:E69"/>
  </mergeCells>
  <pageMargins left="0.31496062992126" right="0.31496062992126" top="0.55118110236220497" bottom="0.55118110236220497" header="0.31496062992126" footer="0.31496062992126"/>
  <pageSetup paperSize="9"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5"/>
  <sheetViews>
    <sheetView tabSelected="1" view="pageBreakPreview" zoomScaleNormal="100" zoomScaleSheetLayoutView="100" workbookViewId="0">
      <selection sqref="A1:J14"/>
    </sheetView>
  </sheetViews>
  <sheetFormatPr defaultColWidth="9.140625" defaultRowHeight="15"/>
  <cols>
    <col min="1" max="1" width="7.28515625" style="2" customWidth="1"/>
    <col min="2" max="2" width="37.7109375" style="2" customWidth="1"/>
    <col min="3" max="3" width="9.5703125" style="2" customWidth="1"/>
    <col min="4" max="4" width="9" style="2" customWidth="1"/>
    <col min="5" max="5" width="9.5703125" style="2" customWidth="1"/>
    <col min="6" max="6" width="5.28515625" style="2" customWidth="1"/>
    <col min="7" max="7" width="9" style="2" customWidth="1"/>
    <col min="8" max="8" width="15.140625" style="2" customWidth="1"/>
    <col min="9" max="9" width="13.5703125" style="2" customWidth="1"/>
    <col min="10" max="16384" width="9.140625" style="2"/>
  </cols>
  <sheetData>
    <row r="1" spans="1:11" ht="20.25">
      <c r="B1" s="3"/>
    </row>
    <row r="2" spans="1:11" ht="18.75">
      <c r="A2" s="4" t="s">
        <v>111</v>
      </c>
    </row>
    <row r="3" spans="1:11" ht="65.25" customHeight="1">
      <c r="A3" s="5" t="s">
        <v>39</v>
      </c>
      <c r="B3" s="175" t="s">
        <v>120</v>
      </c>
      <c r="C3" s="176"/>
      <c r="D3" s="154" t="s">
        <v>1</v>
      </c>
      <c r="E3" s="176"/>
      <c r="F3" s="177" t="s">
        <v>116</v>
      </c>
      <c r="G3" s="177"/>
      <c r="H3" s="149"/>
      <c r="K3" s="17"/>
    </row>
    <row r="4" spans="1:11" ht="25.9" customHeight="1">
      <c r="A4" s="179" t="s">
        <v>40</v>
      </c>
      <c r="B4" s="180" t="s">
        <v>112</v>
      </c>
      <c r="C4" s="181" t="s">
        <v>42</v>
      </c>
      <c r="D4" s="181" t="s">
        <v>43</v>
      </c>
      <c r="E4" s="181" t="s">
        <v>44</v>
      </c>
      <c r="F4" s="197" t="s">
        <v>80</v>
      </c>
      <c r="G4" s="197"/>
      <c r="H4" s="202">
        <v>2024</v>
      </c>
      <c r="I4" s="202"/>
      <c r="J4" s="200" t="s">
        <v>127</v>
      </c>
    </row>
    <row r="5" spans="1:11" ht="27" customHeight="1">
      <c r="A5" s="179"/>
      <c r="B5" s="180"/>
      <c r="C5" s="181"/>
      <c r="D5" s="181"/>
      <c r="E5" s="181"/>
      <c r="F5" s="7"/>
      <c r="G5" s="8" t="s">
        <v>81</v>
      </c>
      <c r="H5" s="150" t="s">
        <v>123</v>
      </c>
      <c r="I5" s="9" t="s">
        <v>125</v>
      </c>
      <c r="J5" s="200"/>
    </row>
    <row r="6" spans="1:11">
      <c r="A6" s="10">
        <v>1</v>
      </c>
      <c r="B6" s="10">
        <v>2</v>
      </c>
      <c r="C6" s="10">
        <v>3</v>
      </c>
      <c r="D6" s="11">
        <v>4</v>
      </c>
      <c r="E6" s="11">
        <v>5</v>
      </c>
      <c r="F6" s="10">
        <v>8</v>
      </c>
      <c r="G6" s="12">
        <v>11</v>
      </c>
      <c r="H6" s="9"/>
      <c r="I6" s="9"/>
      <c r="J6" s="9"/>
    </row>
    <row r="7" spans="1:11" ht="26.25">
      <c r="A7" s="9"/>
      <c r="B7" s="13" t="s">
        <v>113</v>
      </c>
      <c r="C7" s="9"/>
      <c r="D7" s="9"/>
      <c r="E7" s="9"/>
      <c r="F7" s="14"/>
      <c r="G7" s="14"/>
      <c r="H7" s="14"/>
      <c r="I7" s="9"/>
      <c r="J7" s="9"/>
    </row>
    <row r="8" spans="1:11">
      <c r="A8" s="9"/>
      <c r="B8" s="15" t="s">
        <v>73</v>
      </c>
      <c r="C8" s="15" t="s">
        <v>114</v>
      </c>
      <c r="D8" s="9"/>
      <c r="E8" s="9"/>
      <c r="F8" s="14"/>
      <c r="G8" s="14"/>
      <c r="H8" s="14">
        <f>'Показники продукту'!H25/'Показники продукту'!H19*100</f>
        <v>11.904761904761903</v>
      </c>
      <c r="I8" s="14">
        <f>'Показники продукту'!I25/'Показники продукту'!I19*100</f>
        <v>11.904761904761903</v>
      </c>
      <c r="J8" s="14">
        <f>'Показники продукту'!J25/'Показники продукту'!J19*100</f>
        <v>11.494252873563218</v>
      </c>
    </row>
    <row r="9" spans="1:11" s="1" customFormat="1">
      <c r="A9" s="16"/>
      <c r="B9" s="15" t="s">
        <v>74</v>
      </c>
      <c r="C9" s="15" t="s">
        <v>114</v>
      </c>
      <c r="D9" s="16"/>
      <c r="E9" s="16"/>
      <c r="F9" s="14"/>
      <c r="G9" s="14"/>
      <c r="H9" s="14"/>
      <c r="I9" s="16"/>
      <c r="J9" s="16"/>
    </row>
    <row r="10" spans="1:11">
      <c r="A10" s="9"/>
      <c r="B10" s="15" t="s">
        <v>75</v>
      </c>
      <c r="C10" s="15" t="s">
        <v>114</v>
      </c>
      <c r="D10" s="9"/>
      <c r="E10" s="9"/>
      <c r="F10" s="14"/>
      <c r="G10" s="14"/>
      <c r="H10" s="14"/>
      <c r="I10" s="9"/>
      <c r="J10" s="9"/>
    </row>
    <row r="13" spans="1:11">
      <c r="B13" s="53" t="s">
        <v>129</v>
      </c>
      <c r="D13" s="113"/>
      <c r="E13" s="203" t="s">
        <v>131</v>
      </c>
      <c r="F13" s="203"/>
      <c r="G13" s="53"/>
    </row>
    <row r="14" spans="1:11">
      <c r="B14" s="49"/>
      <c r="C14" s="50"/>
      <c r="D14" s="201"/>
      <c r="E14" s="201"/>
      <c r="F14" s="113"/>
    </row>
    <row r="15" spans="1:11">
      <c r="B15" s="51"/>
      <c r="D15" s="114"/>
      <c r="E15" s="113"/>
      <c r="F15" s="113"/>
    </row>
  </sheetData>
  <mergeCells count="12">
    <mergeCell ref="H4:I4"/>
    <mergeCell ref="J4:J5"/>
    <mergeCell ref="A4:A5"/>
    <mergeCell ref="B4:B5"/>
    <mergeCell ref="C4:C5"/>
    <mergeCell ref="D4:D5"/>
    <mergeCell ref="E4:E5"/>
    <mergeCell ref="D14:E14"/>
    <mergeCell ref="B3:C3"/>
    <mergeCell ref="D3:E3"/>
    <mergeCell ref="F3:G3"/>
    <mergeCell ref="F4:G4"/>
  </mergeCells>
  <pageMargins left="0.70866141732283505" right="0.70866141732283505" top="0.74803149606299202" bottom="0.74803149606299202" header="0.31496062992126" footer="0.31496062992126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Витяг з паспорту</vt:lpstr>
      <vt:lpstr>Показники затрат</vt:lpstr>
      <vt:lpstr>Показники продукту</vt:lpstr>
      <vt:lpstr>Показники ефективності</vt:lpstr>
      <vt:lpstr>Показники якості</vt:lpstr>
      <vt:lpstr>'Витяг з паспорту'!Область_печати</vt:lpstr>
      <vt:lpstr>'Показники ефективності'!Область_печати</vt:lpstr>
      <vt:lpstr>'Показники продукту'!Область_печати</vt:lpstr>
      <vt:lpstr>'Показники якості'!Область_печати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Volodymyr Kondziolka</dc:creator>
  <cp:lastModifiedBy>User</cp:lastModifiedBy>
  <cp:lastPrinted>2025-02-20T15:31:39Z</cp:lastPrinted>
  <dcterms:created xsi:type="dcterms:W3CDTF">2022-10-11T07:06:00Z</dcterms:created>
  <dcterms:modified xsi:type="dcterms:W3CDTF">2025-02-20T15:31:57Z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6F9ED4B854FD41DAAEF2B467C873AD0B_12</vt:lpwstr>
  </property>
  <property fmtid="{D5CDD505-2E9C-101B-9397-08002B2CF9AE}" pid="3" name="KSOProductBuildVer">
    <vt:lpwstr>1033-12.2.0.13431</vt:lpwstr>
  </property>
</Properties>
</file>