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Лист1!$A$1:$P$42</definedName>
  </definedNames>
  <calcPr calcId="152511"/>
</workbook>
</file>

<file path=xl/calcChain.xml><?xml version="1.0" encoding="utf-8"?>
<calcChain xmlns="http://schemas.openxmlformats.org/spreadsheetml/2006/main">
  <c r="P31" i="1" l="1"/>
  <c r="F21" i="1"/>
  <c r="G21" i="1"/>
  <c r="H21" i="1"/>
  <c r="I21" i="1"/>
  <c r="J21" i="1"/>
  <c r="K21" i="1"/>
  <c r="L21" i="1"/>
  <c r="M21" i="1"/>
  <c r="N21" i="1"/>
  <c r="O21" i="1"/>
  <c r="E21" i="1"/>
  <c r="P30" i="1"/>
  <c r="P32" i="1"/>
  <c r="G24" i="1"/>
  <c r="H24" i="1"/>
  <c r="I24" i="1"/>
  <c r="I23" i="1" s="1"/>
  <c r="J24" i="1"/>
  <c r="J23" i="1" s="1"/>
  <c r="K24" i="1"/>
  <c r="L24" i="1"/>
  <c r="L23" i="1" s="1"/>
  <c r="M24" i="1"/>
  <c r="M23" i="1" s="1"/>
  <c r="N24" i="1"/>
  <c r="N23" i="1" s="1"/>
  <c r="O24" i="1"/>
  <c r="O23" i="1" s="1"/>
  <c r="P25" i="1"/>
  <c r="F26" i="1"/>
  <c r="F24" i="1" s="1"/>
  <c r="E26" i="1"/>
  <c r="P26" i="1" s="1"/>
  <c r="P38" i="1"/>
  <c r="G15" i="1"/>
  <c r="H15" i="1"/>
  <c r="I15" i="1"/>
  <c r="J15" i="1"/>
  <c r="K15" i="1"/>
  <c r="L15" i="1"/>
  <c r="M15" i="1"/>
  <c r="N15" i="1"/>
  <c r="O15" i="1"/>
  <c r="P19" i="1"/>
  <c r="P17" i="1"/>
  <c r="F18" i="1"/>
  <c r="F15" i="1" s="1"/>
  <c r="E18" i="1"/>
  <c r="E15" i="1" s="1"/>
  <c r="P16" i="1"/>
  <c r="K23" i="1"/>
  <c r="P39" i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  <c r="L37" i="1"/>
  <c r="L36" i="1" s="1"/>
  <c r="M37" i="1"/>
  <c r="M36" i="1" s="1"/>
  <c r="N37" i="1"/>
  <c r="N36" i="1" s="1"/>
  <c r="O37" i="1"/>
  <c r="O36" i="1" s="1"/>
  <c r="E37" i="1"/>
  <c r="E36" i="1" s="1"/>
  <c r="F34" i="1"/>
  <c r="F33" i="1" s="1"/>
  <c r="G34" i="1"/>
  <c r="G33" i="1" s="1"/>
  <c r="H34" i="1"/>
  <c r="H33" i="1" s="1"/>
  <c r="I34" i="1"/>
  <c r="I33" i="1" s="1"/>
  <c r="J34" i="1"/>
  <c r="K34" i="1"/>
  <c r="K33" i="1" s="1"/>
  <c r="L34" i="1"/>
  <c r="L33" i="1" s="1"/>
  <c r="M34" i="1"/>
  <c r="M33" i="1" s="1"/>
  <c r="N34" i="1"/>
  <c r="N33" i="1" s="1"/>
  <c r="O34" i="1"/>
  <c r="O33" i="1" s="1"/>
  <c r="E34" i="1"/>
  <c r="E33" i="1" s="1"/>
  <c r="P35" i="1"/>
  <c r="P28" i="1"/>
  <c r="P29" i="1"/>
  <c r="P27" i="1"/>
  <c r="E24" i="1" l="1"/>
  <c r="P24" i="1"/>
  <c r="P37" i="1"/>
  <c r="P36" i="1"/>
  <c r="P34" i="1"/>
  <c r="J33" i="1"/>
  <c r="P33" i="1" s="1"/>
  <c r="P18" i="1" l="1"/>
  <c r="P15" i="1" s="1"/>
  <c r="G14" i="1"/>
  <c r="E14" i="1"/>
  <c r="F20" i="1"/>
  <c r="G20" i="1"/>
  <c r="H20" i="1"/>
  <c r="I20" i="1"/>
  <c r="K20" i="1"/>
  <c r="L20" i="1"/>
  <c r="M20" i="1"/>
  <c r="N20" i="1"/>
  <c r="O20" i="1"/>
  <c r="E20" i="1"/>
  <c r="P22" i="1"/>
  <c r="P21" i="1" s="1"/>
  <c r="F14" i="1"/>
  <c r="H14" i="1"/>
  <c r="I14" i="1"/>
  <c r="J14" i="1"/>
  <c r="K14" i="1"/>
  <c r="L14" i="1"/>
  <c r="M14" i="1"/>
  <c r="N14" i="1"/>
  <c r="O14" i="1"/>
  <c r="I40" i="1" l="1"/>
  <c r="O40" i="1"/>
  <c r="M40" i="1"/>
  <c r="K40" i="1"/>
  <c r="N40" i="1"/>
  <c r="L40" i="1"/>
  <c r="P14" i="1"/>
  <c r="J20" i="1"/>
  <c r="P20" i="1" s="1"/>
  <c r="J40" i="1" l="1"/>
  <c r="G23" i="1"/>
  <c r="G40" i="1" s="1"/>
  <c r="H23" i="1"/>
  <c r="H40" i="1" s="1"/>
  <c r="F23" i="1" l="1"/>
  <c r="F40" i="1" s="1"/>
  <c r="E23" i="1" l="1"/>
  <c r="E40" i="1" s="1"/>
  <c r="P23" i="1" l="1"/>
  <c r="P40" i="1" s="1"/>
</calcChain>
</file>

<file path=xl/sharedStrings.xml><?xml version="1.0" encoding="utf-8"?>
<sst xmlns="http://schemas.openxmlformats.org/spreadsheetml/2006/main" count="111" uniqueCount="99">
  <si>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</si>
  <si>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</si>
  <si>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</si>
  <si>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</si>
  <si>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</si>
  <si>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</si>
  <si>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</si>
  <si>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</si>
  <si>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</si>
  <si>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</si>
  <si>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</si>
  <si>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</si>
  <si>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</si>
  <si>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</si>
  <si>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</si>
  <si>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</si>
  <si>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</si>
  <si>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</si>
  <si>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</si>
  <si>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</si>
  <si>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</si>
  <si>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</si>
  <si>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</si>
  <si>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</si>
  <si>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</si>
  <si>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</si>
  <si>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</si>
  <si>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</si>
  <si>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</si>
  <si>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</si>
  <si>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</si>
  <si>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</si>
  <si>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</si>
  <si>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</si>
  <si>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</si>
  <si>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</si>
  <si>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</si>
  <si>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</si>
  <si>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</si>
  <si>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</si>
  <si>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</si>
  <si>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</si>
  <si>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0215049</t>
  </si>
  <si>
    <t>5049</t>
  </si>
  <si>
    <t>0810</t>
  </si>
  <si>
    <t>Виконання окремих заходів з реалізації соціального проекту `Активні парки - локації здорової України`</t>
  </si>
  <si>
    <t>1355300000</t>
  </si>
  <si>
    <t>0470</t>
  </si>
  <si>
    <t>0620</t>
  </si>
  <si>
    <t>1216030</t>
  </si>
  <si>
    <t>6030</t>
  </si>
  <si>
    <t>Організація благоустрою населених пунктів</t>
  </si>
  <si>
    <t>0640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</si>
  <si>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</si>
  <si>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</si>
  <si>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</si>
  <si>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</si>
  <si>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3117130</t>
  </si>
  <si>
    <t>7130</t>
  </si>
  <si>
    <t>0421</t>
  </si>
  <si>
    <t>Здійснення заходів із землеустрою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</si>
  <si>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</si>
  <si>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</si>
  <si>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</si>
  <si>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</si>
  <si>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</si>
  <si>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</si>
  <si>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</si>
  <si>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від____________2025 №____</t>
  </si>
  <si>
    <t>0210180</t>
  </si>
  <si>
    <t>0133</t>
  </si>
  <si>
    <t>Інша діяльність у сфері державного управління</t>
  </si>
  <si>
    <t>0213121</t>
  </si>
  <si>
    <t>3121</t>
  </si>
  <si>
    <t>1040</t>
  </si>
  <si>
    <t>Утримання та забезпечення діяльності центрів соціальних служб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</si>
  <si>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</si>
  <si>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</si>
  <si>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</si>
  <si>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3719770</t>
  </si>
  <si>
    <t>9770</t>
  </si>
  <si>
    <t>Інші субвенції з місцевого бюджету</t>
  </si>
  <si>
    <t>1216013</t>
  </si>
  <si>
    <t>6013</t>
  </si>
  <si>
    <t>Забезпечення діяльності водопровідно-каналізаційного господарства</t>
  </si>
  <si>
    <t>1217640</t>
  </si>
  <si>
    <t>7640</t>
  </si>
  <si>
    <t>Заходи з енергозбереження</t>
  </si>
  <si>
    <t>1216091</t>
  </si>
  <si>
    <t>6091</t>
  </si>
  <si>
    <t>Будівництво-1 об'єктів житлово-комунального господарства</t>
  </si>
  <si>
    <t>1210160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</si>
  <si>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</si>
  <si>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1217670</t>
  </si>
  <si>
    <t>7670</t>
  </si>
  <si>
    <t>0490</t>
  </si>
  <si>
    <t>Внески до статутного капіталу суб`єктів господарювання</t>
  </si>
  <si>
    <t>до рішення сесії</t>
  </si>
  <si>
    <t xml:space="preserve">Начальник фінансового управління                                                                                  Оксана САВРАН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</si>
</sst>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0" xfId="0" applyFont="1" applyFill="1"/>
    <xf numFmtId="0" fontId="5" fillId="0" borderId="0" xfId="0" applyFont="1" applyAlignment="1">
      <alignment horizont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view="pageBreakPreview" zoomScale="89" zoomScaleSheetLayoutView="89" workbookViewId="0">
      <pane xSplit="7" ySplit="13" topLeftCell="HE14" activePane="bottomRight" state="frozen"/>
      <selection pane="topRight" activeCell="H1" sqref="H1"/>
      <selection pane="bottomLeft" activeCell="A16" sqref="A16"/>
      <selection pane="bottomRight" activeCell="E13" sqref="E1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24" t="s">
        <v>30</v>
      </c>
    </row>
    <row r="2" spans="1:16" ht="15.75" x14ac:dyDescent="0.25">
      <c r="N2" s="24" t="s">
        <v>97</v>
      </c>
    </row>
    <row r="3" spans="1:16" ht="15.75" x14ac:dyDescent="0.25">
      <c r="N3" s="24" t="s">
        <v>68</v>
      </c>
    </row>
    <row r="5" spans="1:16" ht="21" x14ac:dyDescent="0.35">
      <c r="A5" s="37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21" x14ac:dyDescent="0.35">
      <c r="A6" s="37" t="s">
        <v>67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34" t="s">
        <v>46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39" t="s">
        <v>2</v>
      </c>
      <c r="B9" s="39" t="s">
        <v>3</v>
      </c>
      <c r="C9" s="39" t="s">
        <v>4</v>
      </c>
      <c r="D9" s="40" t="s">
        <v>5</v>
      </c>
      <c r="E9" s="40" t="s">
        <v>6</v>
      </c>
      <c r="F9" s="40"/>
      <c r="G9" s="40"/>
      <c r="H9" s="40"/>
      <c r="I9" s="40"/>
      <c r="J9" s="40" t="s">
        <v>11</v>
      </c>
      <c r="K9" s="40"/>
      <c r="L9" s="40"/>
      <c r="M9" s="40"/>
      <c r="N9" s="40"/>
      <c r="O9" s="40"/>
      <c r="P9" s="40" t="s">
        <v>13</v>
      </c>
    </row>
    <row r="10" spans="1:16" x14ac:dyDescent="0.2">
      <c r="A10" s="40"/>
      <c r="B10" s="40"/>
      <c r="C10" s="40"/>
      <c r="D10" s="40"/>
      <c r="E10" s="40" t="s">
        <v>7</v>
      </c>
      <c r="F10" s="40" t="s">
        <v>17</v>
      </c>
      <c r="G10" s="40" t="s">
        <v>8</v>
      </c>
      <c r="H10" s="40"/>
      <c r="I10" s="40" t="s">
        <v>10</v>
      </c>
      <c r="J10" s="40" t="s">
        <v>7</v>
      </c>
      <c r="K10" s="40" t="s">
        <v>12</v>
      </c>
      <c r="L10" s="40" t="s">
        <v>17</v>
      </c>
      <c r="M10" s="40" t="s">
        <v>8</v>
      </c>
      <c r="N10" s="40"/>
      <c r="O10" s="40" t="s">
        <v>10</v>
      </c>
      <c r="P10" s="40"/>
    </row>
    <row r="11" spans="1:16" x14ac:dyDescent="0.2">
      <c r="A11" s="40"/>
      <c r="B11" s="40"/>
      <c r="C11" s="40"/>
      <c r="D11" s="40"/>
      <c r="E11" s="40"/>
      <c r="F11" s="40"/>
      <c r="G11" s="40" t="s">
        <v>18</v>
      </c>
      <c r="H11" s="40" t="s">
        <v>9</v>
      </c>
      <c r="I11" s="40"/>
      <c r="J11" s="40"/>
      <c r="K11" s="40"/>
      <c r="L11" s="40"/>
      <c r="M11" s="40" t="s">
        <v>19</v>
      </c>
      <c r="N11" s="40" t="s">
        <v>9</v>
      </c>
      <c r="O11" s="40"/>
      <c r="P11" s="40"/>
    </row>
    <row r="12" spans="1:16" ht="44.2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6" t="s">
        <v>31</v>
      </c>
      <c r="B14" s="7"/>
      <c r="C14" s="8"/>
      <c r="D14" s="14" t="s">
        <v>32</v>
      </c>
      <c r="E14" s="9">
        <f>E15</f>
        <v>467808.04</v>
      </c>
      <c r="F14" s="9">
        <f t="shared" ref="F14:O14" si="0">F15</f>
        <v>467808.04</v>
      </c>
      <c r="G14" s="9">
        <f t="shared" si="0"/>
        <v>6348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ref="P14:P22" si="1">E14+J14</f>
        <v>467808.04</v>
      </c>
    </row>
    <row r="15" spans="1:16" x14ac:dyDescent="0.2">
      <c r="A15" s="6" t="s">
        <v>33</v>
      </c>
      <c r="B15" s="7"/>
      <c r="C15" s="8"/>
      <c r="D15" s="9"/>
      <c r="E15" s="9">
        <f>SUM(E16:E19)</f>
        <v>467808.04</v>
      </c>
      <c r="F15" s="9">
        <f t="shared" ref="F15:P15" si="2">SUM(F16:F19)</f>
        <v>467808.04</v>
      </c>
      <c r="G15" s="9">
        <f t="shared" si="2"/>
        <v>6348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467808.04</v>
      </c>
    </row>
    <row r="16" spans="1:16" x14ac:dyDescent="0.2">
      <c r="A16" s="10" t="s">
        <v>69</v>
      </c>
      <c r="B16" s="10" t="s">
        <v>34</v>
      </c>
      <c r="C16" s="11" t="s">
        <v>70</v>
      </c>
      <c r="D16" s="12" t="s">
        <v>71</v>
      </c>
      <c r="E16" s="25">
        <v>150000</v>
      </c>
      <c r="F16" s="25">
        <v>150000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150000</v>
      </c>
    </row>
    <row r="17" spans="1:16" x14ac:dyDescent="0.2">
      <c r="A17" s="10" t="s">
        <v>72</v>
      </c>
      <c r="B17" s="10" t="s">
        <v>73</v>
      </c>
      <c r="C17" s="11" t="s">
        <v>74</v>
      </c>
      <c r="D17" s="12" t="s">
        <v>75</v>
      </c>
      <c r="E17" s="25">
        <v>110000</v>
      </c>
      <c r="F17" s="25">
        <v>110000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110000</v>
      </c>
    </row>
    <row r="18" spans="1:16" s="26" customFormat="1" ht="25.5" x14ac:dyDescent="0.2">
      <c r="A18" s="10" t="s">
        <v>42</v>
      </c>
      <c r="B18" s="10" t="s">
        <v>43</v>
      </c>
      <c r="C18" s="11" t="s">
        <v>44</v>
      </c>
      <c r="D18" s="12" t="s">
        <v>45</v>
      </c>
      <c r="E18" s="13">
        <f>6348+1460.04</f>
        <v>7808.04</v>
      </c>
      <c r="F18" s="13">
        <f>6348+1460.04</f>
        <v>7808.04</v>
      </c>
      <c r="G18" s="13">
        <v>6348</v>
      </c>
      <c r="H18" s="13"/>
      <c r="I18" s="13"/>
      <c r="J18" s="13"/>
      <c r="K18" s="13"/>
      <c r="L18" s="13"/>
      <c r="M18" s="13"/>
      <c r="N18" s="13"/>
      <c r="O18" s="13"/>
      <c r="P18" s="13">
        <f t="shared" si="1"/>
        <v>7808.04</v>
      </c>
    </row>
    <row r="19" spans="1:16" ht="25.5" x14ac:dyDescent="0.2">
      <c r="A19" s="10" t="s">
        <v>76</v>
      </c>
      <c r="B19" s="10" t="s">
        <v>77</v>
      </c>
      <c r="C19" s="11" t="s">
        <v>44</v>
      </c>
      <c r="D19" s="12" t="s">
        <v>78</v>
      </c>
      <c r="E19" s="25">
        <v>200000</v>
      </c>
      <c r="F19" s="25">
        <v>200000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f t="shared" si="1"/>
        <v>200000</v>
      </c>
    </row>
    <row r="20" spans="1:16" s="26" customFormat="1" x14ac:dyDescent="0.2">
      <c r="A20" s="27" t="s">
        <v>35</v>
      </c>
      <c r="B20" s="28"/>
      <c r="C20" s="29"/>
      <c r="D20" s="30" t="s">
        <v>36</v>
      </c>
      <c r="E20" s="31">
        <f>E21</f>
        <v>1500000</v>
      </c>
      <c r="F20" s="31">
        <f t="shared" ref="F20:P21" si="3">F21</f>
        <v>1500000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309025</v>
      </c>
      <c r="K20" s="31">
        <f t="shared" si="3"/>
        <v>309025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309025</v>
      </c>
      <c r="P20" s="31">
        <f t="shared" si="1"/>
        <v>1809025</v>
      </c>
    </row>
    <row r="21" spans="1:16" s="26" customFormat="1" x14ac:dyDescent="0.2">
      <c r="A21" s="27" t="s">
        <v>37</v>
      </c>
      <c r="B21" s="28"/>
      <c r="C21" s="29"/>
      <c r="D21" s="31"/>
      <c r="E21" s="31">
        <f>E22</f>
        <v>1500000</v>
      </c>
      <c r="F21" s="31">
        <f t="shared" si="3"/>
        <v>1500000</v>
      </c>
      <c r="G21" s="31">
        <f t="shared" si="3"/>
        <v>0</v>
      </c>
      <c r="H21" s="31">
        <f t="shared" si="3"/>
        <v>0</v>
      </c>
      <c r="I21" s="31">
        <f t="shared" si="3"/>
        <v>0</v>
      </c>
      <c r="J21" s="31">
        <f t="shared" si="3"/>
        <v>309025</v>
      </c>
      <c r="K21" s="31">
        <f t="shared" si="3"/>
        <v>309025</v>
      </c>
      <c r="L21" s="31">
        <f t="shared" si="3"/>
        <v>0</v>
      </c>
      <c r="M21" s="31">
        <f t="shared" si="3"/>
        <v>0</v>
      </c>
      <c r="N21" s="31">
        <f t="shared" si="3"/>
        <v>0</v>
      </c>
      <c r="O21" s="31">
        <f t="shared" si="3"/>
        <v>309025</v>
      </c>
      <c r="P21" s="31">
        <f t="shared" si="3"/>
        <v>1809025</v>
      </c>
    </row>
    <row r="22" spans="1:16" s="26" customFormat="1" x14ac:dyDescent="0.2">
      <c r="A22" s="20" t="s">
        <v>38</v>
      </c>
      <c r="B22" s="20" t="s">
        <v>39</v>
      </c>
      <c r="C22" s="21" t="s">
        <v>40</v>
      </c>
      <c r="D22" s="22" t="s">
        <v>41</v>
      </c>
      <c r="E22" s="13">
        <v>1500000</v>
      </c>
      <c r="F22" s="13">
        <v>1500000</v>
      </c>
      <c r="G22" s="13">
        <v>0</v>
      </c>
      <c r="H22" s="13">
        <v>0</v>
      </c>
      <c r="I22" s="13"/>
      <c r="J22" s="13">
        <v>309025</v>
      </c>
      <c r="K22" s="13">
        <v>309025</v>
      </c>
      <c r="L22" s="13">
        <v>0</v>
      </c>
      <c r="M22" s="13">
        <v>0</v>
      </c>
      <c r="N22" s="13">
        <v>0</v>
      </c>
      <c r="O22" s="13">
        <v>309025</v>
      </c>
      <c r="P22" s="13">
        <f t="shared" si="1"/>
        <v>1809025</v>
      </c>
    </row>
    <row r="23" spans="1:16" x14ac:dyDescent="0.2">
      <c r="A23" s="6" t="s">
        <v>20</v>
      </c>
      <c r="B23" s="7"/>
      <c r="C23" s="8"/>
      <c r="D23" s="14" t="s">
        <v>21</v>
      </c>
      <c r="E23" s="9">
        <f>E24</f>
        <v>3901100</v>
      </c>
      <c r="F23" s="9">
        <f t="shared" ref="F23:O23" si="4">F24</f>
        <v>3901100</v>
      </c>
      <c r="G23" s="9">
        <f t="shared" si="4"/>
        <v>0</v>
      </c>
      <c r="H23" s="9">
        <f t="shared" si="4"/>
        <v>0</v>
      </c>
      <c r="I23" s="9">
        <f t="shared" si="4"/>
        <v>0</v>
      </c>
      <c r="J23" s="9">
        <f t="shared" si="4"/>
        <v>14636534.52</v>
      </c>
      <c r="K23" s="9">
        <f t="shared" si="4"/>
        <v>14636534.52</v>
      </c>
      <c r="L23" s="9">
        <f t="shared" si="4"/>
        <v>0</v>
      </c>
      <c r="M23" s="9">
        <f t="shared" si="4"/>
        <v>0</v>
      </c>
      <c r="N23" s="9">
        <f t="shared" si="4"/>
        <v>0</v>
      </c>
      <c r="O23" s="9">
        <f t="shared" si="4"/>
        <v>14636534.52</v>
      </c>
      <c r="P23" s="9">
        <f t="shared" ref="P23" si="5">J23+E23</f>
        <v>18537634.52</v>
      </c>
    </row>
    <row r="24" spans="1:16" x14ac:dyDescent="0.2">
      <c r="A24" s="6" t="s">
        <v>22</v>
      </c>
      <c r="B24" s="7"/>
      <c r="C24" s="8"/>
      <c r="D24" s="9"/>
      <c r="E24" s="9">
        <f>SUM(E25:E32)</f>
        <v>3901100</v>
      </c>
      <c r="F24" s="9">
        <f t="shared" ref="F24:P24" si="6">SUM(F25:F32)</f>
        <v>3901100</v>
      </c>
      <c r="G24" s="9">
        <f t="shared" si="6"/>
        <v>0</v>
      </c>
      <c r="H24" s="9">
        <f t="shared" si="6"/>
        <v>0</v>
      </c>
      <c r="I24" s="9">
        <f t="shared" si="6"/>
        <v>0</v>
      </c>
      <c r="J24" s="9">
        <f t="shared" si="6"/>
        <v>14636534.52</v>
      </c>
      <c r="K24" s="9">
        <f t="shared" si="6"/>
        <v>14636534.52</v>
      </c>
      <c r="L24" s="9">
        <f t="shared" si="6"/>
        <v>0</v>
      </c>
      <c r="M24" s="9">
        <f t="shared" si="6"/>
        <v>0</v>
      </c>
      <c r="N24" s="9">
        <f t="shared" si="6"/>
        <v>0</v>
      </c>
      <c r="O24" s="9">
        <f t="shared" si="6"/>
        <v>14636534.52</v>
      </c>
      <c r="P24" s="9">
        <f t="shared" si="6"/>
        <v>18537634.52</v>
      </c>
    </row>
    <row r="25" spans="1:16" ht="25.5" x14ac:dyDescent="0.2">
      <c r="A25" s="10" t="s">
        <v>91</v>
      </c>
      <c r="B25" s="10" t="s">
        <v>27</v>
      </c>
      <c r="C25" s="11" t="s">
        <v>28</v>
      </c>
      <c r="D25" s="12" t="s">
        <v>29</v>
      </c>
      <c r="E25" s="25">
        <v>-87000</v>
      </c>
      <c r="F25" s="25">
        <v>-87000</v>
      </c>
      <c r="G25" s="25">
        <v>0</v>
      </c>
      <c r="H25" s="25">
        <v>0</v>
      </c>
      <c r="I25" s="25">
        <v>0</v>
      </c>
      <c r="J25" s="25">
        <v>87000</v>
      </c>
      <c r="K25" s="25">
        <v>87000</v>
      </c>
      <c r="L25" s="25">
        <v>0</v>
      </c>
      <c r="M25" s="25">
        <v>0</v>
      </c>
      <c r="N25" s="25">
        <v>0</v>
      </c>
      <c r="O25" s="25">
        <v>87000</v>
      </c>
      <c r="P25" s="25">
        <f t="shared" ref="P25" si="7">E25+J25</f>
        <v>0</v>
      </c>
    </row>
    <row r="26" spans="1:16" s="35" customFormat="1" x14ac:dyDescent="0.2">
      <c r="A26" s="20" t="s">
        <v>82</v>
      </c>
      <c r="B26" s="20" t="s">
        <v>83</v>
      </c>
      <c r="C26" s="21" t="s">
        <v>48</v>
      </c>
      <c r="D26" s="22" t="s">
        <v>84</v>
      </c>
      <c r="E26" s="13">
        <f>33500+2000000</f>
        <v>2033500</v>
      </c>
      <c r="F26" s="13">
        <f>33500+2000000</f>
        <v>2033500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f t="shared" ref="P26" si="8">E26+J26</f>
        <v>2033500</v>
      </c>
    </row>
    <row r="27" spans="1:16" s="26" customFormat="1" x14ac:dyDescent="0.2">
      <c r="A27" s="20" t="s">
        <v>49</v>
      </c>
      <c r="B27" s="20" t="s">
        <v>50</v>
      </c>
      <c r="C27" s="21" t="s">
        <v>48</v>
      </c>
      <c r="D27" s="22" t="s">
        <v>51</v>
      </c>
      <c r="E27" s="13">
        <v>1353000</v>
      </c>
      <c r="F27" s="13">
        <v>1353000</v>
      </c>
      <c r="G27" s="13"/>
      <c r="H27" s="13"/>
      <c r="I27" s="13"/>
      <c r="J27" s="13">
        <v>2843730</v>
      </c>
      <c r="K27" s="13">
        <v>2843730</v>
      </c>
      <c r="L27" s="13"/>
      <c r="M27" s="13"/>
      <c r="N27" s="13"/>
      <c r="O27" s="13">
        <v>2843730</v>
      </c>
      <c r="P27" s="13">
        <f t="shared" ref="P27:P32" si="9">J27+E27</f>
        <v>4196730</v>
      </c>
    </row>
    <row r="28" spans="1:16" s="26" customFormat="1" x14ac:dyDescent="0.2">
      <c r="A28" s="20" t="s">
        <v>88</v>
      </c>
      <c r="B28" s="20" t="s">
        <v>89</v>
      </c>
      <c r="C28" s="21" t="s">
        <v>52</v>
      </c>
      <c r="D28" s="13" t="s">
        <v>90</v>
      </c>
      <c r="E28" s="13">
        <v>0</v>
      </c>
      <c r="F28" s="13">
        <v>0</v>
      </c>
      <c r="G28" s="13"/>
      <c r="H28" s="13"/>
      <c r="I28" s="13"/>
      <c r="J28" s="13">
        <v>3715414</v>
      </c>
      <c r="K28" s="13">
        <v>3715414</v>
      </c>
      <c r="L28" s="13"/>
      <c r="M28" s="13"/>
      <c r="N28" s="13"/>
      <c r="O28" s="13">
        <v>3715414</v>
      </c>
      <c r="P28" s="13">
        <f t="shared" si="9"/>
        <v>3715414</v>
      </c>
    </row>
    <row r="29" spans="1:16" s="26" customFormat="1" ht="25.5" x14ac:dyDescent="0.2">
      <c r="A29" s="20" t="s">
        <v>23</v>
      </c>
      <c r="B29" s="20" t="s">
        <v>24</v>
      </c>
      <c r="C29" s="21" t="s">
        <v>25</v>
      </c>
      <c r="D29" s="22" t="s">
        <v>26</v>
      </c>
      <c r="E29" s="13"/>
      <c r="F29" s="13"/>
      <c r="G29" s="13"/>
      <c r="H29" s="13"/>
      <c r="I29" s="13"/>
      <c r="J29" s="13">
        <v>5000000</v>
      </c>
      <c r="K29" s="13">
        <v>5000000</v>
      </c>
      <c r="L29" s="13"/>
      <c r="M29" s="13"/>
      <c r="N29" s="13"/>
      <c r="O29" s="13">
        <v>5000000</v>
      </c>
      <c r="P29" s="13">
        <f t="shared" si="9"/>
        <v>5000000</v>
      </c>
    </row>
    <row r="30" spans="1:16" x14ac:dyDescent="0.2">
      <c r="A30" s="10" t="s">
        <v>85</v>
      </c>
      <c r="B30" s="10" t="s">
        <v>86</v>
      </c>
      <c r="C30" s="11" t="s">
        <v>47</v>
      </c>
      <c r="D30" s="12" t="s">
        <v>87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290390.52</v>
      </c>
      <c r="K30" s="25">
        <v>290390.52</v>
      </c>
      <c r="L30" s="25">
        <v>0</v>
      </c>
      <c r="M30" s="25">
        <v>0</v>
      </c>
      <c r="N30" s="25">
        <v>0</v>
      </c>
      <c r="O30" s="25">
        <v>290390.52</v>
      </c>
      <c r="P30" s="13">
        <f t="shared" si="9"/>
        <v>290390.52</v>
      </c>
    </row>
    <row r="31" spans="1:16" x14ac:dyDescent="0.2">
      <c r="A31" s="10" t="s">
        <v>93</v>
      </c>
      <c r="B31" s="10" t="s">
        <v>94</v>
      </c>
      <c r="C31" s="11" t="s">
        <v>95</v>
      </c>
      <c r="D31" s="12" t="s">
        <v>96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2700000</v>
      </c>
      <c r="K31" s="25">
        <v>2700000</v>
      </c>
      <c r="L31" s="25">
        <v>0</v>
      </c>
      <c r="M31" s="25">
        <v>0</v>
      </c>
      <c r="N31" s="25">
        <v>0</v>
      </c>
      <c r="O31" s="25">
        <v>2700000</v>
      </c>
      <c r="P31" s="25">
        <f t="shared" ref="P31" si="10">E31+J31</f>
        <v>2700000</v>
      </c>
    </row>
    <row r="32" spans="1:16" ht="38.25" x14ac:dyDescent="0.2">
      <c r="A32" s="10">
        <v>1219730</v>
      </c>
      <c r="B32" s="10">
        <v>9730</v>
      </c>
      <c r="C32" s="11" t="s">
        <v>34</v>
      </c>
      <c r="D32" s="25" t="s">
        <v>92</v>
      </c>
      <c r="E32" s="25">
        <v>601600</v>
      </c>
      <c r="F32" s="25">
        <v>601600</v>
      </c>
      <c r="G32" s="25"/>
      <c r="H32" s="25"/>
      <c r="I32" s="25"/>
      <c r="J32" s="25"/>
      <c r="K32" s="25"/>
      <c r="L32" s="25"/>
      <c r="M32" s="25"/>
      <c r="N32" s="25"/>
      <c r="O32" s="25"/>
      <c r="P32" s="13">
        <f t="shared" si="9"/>
        <v>601600</v>
      </c>
    </row>
    <row r="33" spans="1:16" x14ac:dyDescent="0.2">
      <c r="A33" s="6" t="s">
        <v>53</v>
      </c>
      <c r="B33" s="7"/>
      <c r="C33" s="8"/>
      <c r="D33" s="32" t="s">
        <v>54</v>
      </c>
      <c r="E33" s="9">
        <f>E34</f>
        <v>450000</v>
      </c>
      <c r="F33" s="9">
        <f t="shared" ref="F33:O34" si="11">F34</f>
        <v>450000</v>
      </c>
      <c r="G33" s="9">
        <f t="shared" si="11"/>
        <v>0</v>
      </c>
      <c r="H33" s="9">
        <f t="shared" si="11"/>
        <v>0</v>
      </c>
      <c r="I33" s="9">
        <f t="shared" si="11"/>
        <v>0</v>
      </c>
      <c r="J33" s="9">
        <f t="shared" si="11"/>
        <v>0</v>
      </c>
      <c r="K33" s="9">
        <f t="shared" si="11"/>
        <v>0</v>
      </c>
      <c r="L33" s="9">
        <f t="shared" si="11"/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ref="P33:P39" si="12">E33+J33</f>
        <v>450000</v>
      </c>
    </row>
    <row r="34" spans="1:16" x14ac:dyDescent="0.2">
      <c r="A34" s="6" t="s">
        <v>55</v>
      </c>
      <c r="B34" s="7"/>
      <c r="C34" s="8"/>
      <c r="D34" s="32" t="s">
        <v>56</v>
      </c>
      <c r="E34" s="9">
        <f>E35</f>
        <v>450000</v>
      </c>
      <c r="F34" s="9">
        <f t="shared" si="11"/>
        <v>450000</v>
      </c>
      <c r="G34" s="9">
        <f t="shared" si="11"/>
        <v>0</v>
      </c>
      <c r="H34" s="9">
        <f t="shared" si="11"/>
        <v>0</v>
      </c>
      <c r="I34" s="9">
        <f t="shared" si="11"/>
        <v>0</v>
      </c>
      <c r="J34" s="9">
        <f t="shared" si="11"/>
        <v>0</v>
      </c>
      <c r="K34" s="9">
        <f t="shared" si="11"/>
        <v>0</v>
      </c>
      <c r="L34" s="9">
        <f t="shared" si="11"/>
        <v>0</v>
      </c>
      <c r="M34" s="9">
        <f t="shared" si="11"/>
        <v>0</v>
      </c>
      <c r="N34" s="9">
        <f t="shared" si="11"/>
        <v>0</v>
      </c>
      <c r="O34" s="9">
        <f t="shared" si="11"/>
        <v>0</v>
      </c>
      <c r="P34" s="9">
        <f t="shared" si="12"/>
        <v>450000</v>
      </c>
    </row>
    <row r="35" spans="1:16" ht="15.75" customHeight="1" x14ac:dyDescent="0.2">
      <c r="A35" s="10" t="s">
        <v>57</v>
      </c>
      <c r="B35" s="10" t="s">
        <v>58</v>
      </c>
      <c r="C35" s="11" t="s">
        <v>59</v>
      </c>
      <c r="D35" s="12" t="s">
        <v>60</v>
      </c>
      <c r="E35" s="25">
        <v>450000</v>
      </c>
      <c r="F35" s="25">
        <v>450000</v>
      </c>
      <c r="G35" s="25">
        <v>0</v>
      </c>
      <c r="H35" s="33">
        <v>0</v>
      </c>
      <c r="I35" s="33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f t="shared" si="12"/>
        <v>450000</v>
      </c>
    </row>
    <row r="36" spans="1:16" x14ac:dyDescent="0.2">
      <c r="A36" s="6" t="s">
        <v>62</v>
      </c>
      <c r="B36" s="7"/>
      <c r="C36" s="8"/>
      <c r="D36" s="32" t="s">
        <v>63</v>
      </c>
      <c r="E36" s="9">
        <f>E37</f>
        <v>-2730000</v>
      </c>
      <c r="F36" s="9">
        <f t="shared" ref="F36:O36" si="13">F37</f>
        <v>-2730000</v>
      </c>
      <c r="G36" s="9">
        <f t="shared" si="13"/>
        <v>0</v>
      </c>
      <c r="H36" s="9">
        <f t="shared" si="13"/>
        <v>0</v>
      </c>
      <c r="I36" s="9">
        <f t="shared" si="13"/>
        <v>0</v>
      </c>
      <c r="J36" s="9">
        <f t="shared" si="13"/>
        <v>4175000</v>
      </c>
      <c r="K36" s="9">
        <f t="shared" si="13"/>
        <v>4175000</v>
      </c>
      <c r="L36" s="9">
        <f t="shared" si="13"/>
        <v>0</v>
      </c>
      <c r="M36" s="9">
        <f t="shared" si="13"/>
        <v>0</v>
      </c>
      <c r="N36" s="9">
        <f t="shared" si="13"/>
        <v>0</v>
      </c>
      <c r="O36" s="9">
        <f t="shared" si="13"/>
        <v>4175000</v>
      </c>
      <c r="P36" s="9">
        <f t="shared" si="12"/>
        <v>1445000</v>
      </c>
    </row>
    <row r="37" spans="1:16" x14ac:dyDescent="0.2">
      <c r="A37" s="6" t="s">
        <v>61</v>
      </c>
      <c r="B37" s="7"/>
      <c r="C37" s="8"/>
      <c r="D37" s="9"/>
      <c r="E37" s="9">
        <f>SUM(E38:E39)</f>
        <v>-2730000</v>
      </c>
      <c r="F37" s="9">
        <f t="shared" ref="F37:O37" si="14">SUM(F38:F39)</f>
        <v>-2730000</v>
      </c>
      <c r="G37" s="9">
        <f t="shared" si="14"/>
        <v>0</v>
      </c>
      <c r="H37" s="9">
        <f t="shared" si="14"/>
        <v>0</v>
      </c>
      <c r="I37" s="9">
        <f t="shared" si="14"/>
        <v>0</v>
      </c>
      <c r="J37" s="9">
        <f t="shared" si="14"/>
        <v>4175000</v>
      </c>
      <c r="K37" s="9">
        <f t="shared" si="14"/>
        <v>4175000</v>
      </c>
      <c r="L37" s="9">
        <f t="shared" si="14"/>
        <v>0</v>
      </c>
      <c r="M37" s="9">
        <f t="shared" si="14"/>
        <v>0</v>
      </c>
      <c r="N37" s="9">
        <f t="shared" si="14"/>
        <v>0</v>
      </c>
      <c r="O37" s="9">
        <f t="shared" si="14"/>
        <v>4175000</v>
      </c>
      <c r="P37" s="9">
        <f>E37+J37</f>
        <v>1445000</v>
      </c>
    </row>
    <row r="38" spans="1:16" x14ac:dyDescent="0.2">
      <c r="A38" s="10" t="s">
        <v>79</v>
      </c>
      <c r="B38" s="10" t="s">
        <v>80</v>
      </c>
      <c r="C38" s="11" t="s">
        <v>34</v>
      </c>
      <c r="D38" s="12" t="s">
        <v>81</v>
      </c>
      <c r="E38" s="25">
        <v>30000</v>
      </c>
      <c r="F38" s="25">
        <v>30000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5">E38+J38</f>
        <v>30000</v>
      </c>
    </row>
    <row r="39" spans="1:16" s="19" customFormat="1" ht="25.5" x14ac:dyDescent="0.2">
      <c r="A39" s="10" t="s">
        <v>64</v>
      </c>
      <c r="B39" s="10" t="s">
        <v>65</v>
      </c>
      <c r="C39" s="11" t="s">
        <v>34</v>
      </c>
      <c r="D39" s="12" t="s">
        <v>66</v>
      </c>
      <c r="E39" s="18">
        <v>-2760000</v>
      </c>
      <c r="F39" s="18">
        <v>-2760000</v>
      </c>
      <c r="G39" s="18"/>
      <c r="H39" s="18"/>
      <c r="I39" s="18"/>
      <c r="J39" s="13">
        <v>4175000</v>
      </c>
      <c r="K39" s="13">
        <v>4175000</v>
      </c>
      <c r="L39" s="13"/>
      <c r="M39" s="13"/>
      <c r="N39" s="13"/>
      <c r="O39" s="13">
        <v>4175000</v>
      </c>
      <c r="P39" s="25">
        <f t="shared" si="12"/>
        <v>1415000</v>
      </c>
    </row>
    <row r="40" spans="1:16" x14ac:dyDescent="0.2">
      <c r="A40" s="7" t="s">
        <v>14</v>
      </c>
      <c r="B40" s="7" t="s">
        <v>14</v>
      </c>
      <c r="C40" s="8" t="s">
        <v>14</v>
      </c>
      <c r="D40" s="9" t="s">
        <v>15</v>
      </c>
      <c r="E40" s="9">
        <f t="shared" ref="E40:P40" si="16">E23+E14+E20+E33+E36</f>
        <v>3588908.04</v>
      </c>
      <c r="F40" s="9">
        <f t="shared" si="16"/>
        <v>3588908.04</v>
      </c>
      <c r="G40" s="9">
        <f t="shared" si="16"/>
        <v>6348</v>
      </c>
      <c r="H40" s="9">
        <f t="shared" si="16"/>
        <v>0</v>
      </c>
      <c r="I40" s="9">
        <f t="shared" si="16"/>
        <v>0</v>
      </c>
      <c r="J40" s="9">
        <f t="shared" si="16"/>
        <v>19120559.52</v>
      </c>
      <c r="K40" s="9">
        <f t="shared" si="16"/>
        <v>19120559.52</v>
      </c>
      <c r="L40" s="9">
        <f t="shared" si="16"/>
        <v>0</v>
      </c>
      <c r="M40" s="9">
        <f t="shared" si="16"/>
        <v>0</v>
      </c>
      <c r="N40" s="9">
        <f t="shared" si="16"/>
        <v>0</v>
      </c>
      <c r="O40" s="9">
        <f t="shared" si="16"/>
        <v>19120559.52</v>
      </c>
      <c r="P40" s="9">
        <f t="shared" si="16"/>
        <v>22709467.559999999</v>
      </c>
    </row>
    <row r="41" spans="1:16" x14ac:dyDescent="0.2">
      <c r="A41" s="15"/>
      <c r="B41" s="15"/>
      <c r="C41" s="16"/>
      <c r="D41" s="17"/>
      <c r="E41" s="17"/>
      <c r="F41" s="17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16" ht="92.25" customHeight="1" x14ac:dyDescent="0.3">
      <c r="A42" s="36" t="s">
        <v>98</v>
      </c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42:P4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19685039370078741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2025-04-02T07:34:30Z</cp:lastPrinted>
  <dcterms:created xsi:type="dcterms:W3CDTF">2022-11-08T08:12:38Z</dcterms:created>
  <dcterms:modified xsi:type="dcterms:W3CDTF">2025-04-02T13:45:24Z</dcterms:modified>
</cp:coreProperties>
</file>