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Річний план (2026рік)" sheetId="4" r:id="rId1"/>
    <sheet name="Лист1" sheetId="1" r:id="rId2"/>
    <sheet name="Лист2" sheetId="2" r:id="rId3"/>
    <sheet name="Лист3" sheetId="3" r:id="rId4"/>
  </sheets>
  <definedNames>
    <definedName name="Excel_BuiltIn_Print_Area_2" localSheetId="0">#REF!</definedName>
    <definedName name="Excel_BuiltIn_Print_Area_2">#REF!</definedName>
    <definedName name="Excel_BuiltIn_Print_Area_4" localSheetId="0">#REF!</definedName>
    <definedName name="Excel_BuiltIn_Print_Area_4">#REF!</definedName>
    <definedName name="Excel_BuiltIn_Print_Titles_2" localSheetId="0">#REF!</definedName>
    <definedName name="Excel_BuiltIn_Print_Titles_2">#REF!</definedName>
    <definedName name="Excel_Builtin_Print_Titles_21">#REF!</definedName>
    <definedName name="Excel_BuiltIn_print_Titles_3">#REF!</definedName>
    <definedName name="Excel_BuiltIn_Print_Titles_4" localSheetId="0">#REF!</definedName>
    <definedName name="Excel_BuiltIn_Print_Titles_4">#REF!</definedName>
    <definedName name="Excel_Builtin_Print_Titles_5">#REF!</definedName>
    <definedName name="Excel_Builtin_Print_Titles_8">#REF!</definedName>
    <definedName name="Exel_BuiltIn_Print_Titles_5">#REF!</definedName>
    <definedName name="АПЕКРР">#REF!</definedName>
    <definedName name="ех">#REF!</definedName>
    <definedName name="_xlnm.Print_Area" localSheetId="0">'Річний план (2026рік)'!$A$1:$I$70</definedName>
  </definedNames>
  <calcPr calcId="162913" iterate="1" iterateDelta="1E-4"/>
</workbook>
</file>

<file path=xl/calcChain.xml><?xml version="1.0" encoding="utf-8"?>
<calcChain xmlns="http://schemas.openxmlformats.org/spreadsheetml/2006/main">
  <c r="I56" i="4" l="1"/>
  <c r="I63" i="4" s="1"/>
  <c r="I53" i="4"/>
  <c r="I48" i="4"/>
  <c r="I42" i="4"/>
  <c r="I39" i="4"/>
  <c r="I38" i="4" s="1"/>
  <c r="I34" i="4"/>
  <c r="I33" i="4"/>
  <c r="I30" i="4" s="1"/>
  <c r="G42" i="4"/>
  <c r="H56" i="4"/>
  <c r="H63" i="4" s="1"/>
  <c r="H53" i="4"/>
  <c r="H48" i="4"/>
  <c r="H42" i="4"/>
  <c r="H39" i="4"/>
  <c r="H38" i="4" s="1"/>
  <c r="H34" i="4"/>
  <c r="H30" i="4"/>
  <c r="F56" i="4"/>
  <c r="F63" i="4" s="1"/>
  <c r="E56" i="4"/>
  <c r="E63" i="4" s="1"/>
  <c r="D56" i="4"/>
  <c r="F53" i="4"/>
  <c r="D53" i="4"/>
  <c r="F48" i="4"/>
  <c r="E48" i="4"/>
  <c r="F42" i="4"/>
  <c r="E42" i="4"/>
  <c r="D41" i="4"/>
  <c r="C41" i="4"/>
  <c r="F39" i="4"/>
  <c r="E39" i="4"/>
  <c r="E38" i="4" s="1"/>
  <c r="F38" i="4"/>
  <c r="D38" i="4"/>
  <c r="F34" i="4"/>
  <c r="E34" i="4"/>
  <c r="F33" i="4"/>
  <c r="F30" i="4" s="1"/>
  <c r="E30" i="4"/>
  <c r="D28" i="4"/>
  <c r="D52" i="4" s="1"/>
  <c r="C28" i="4"/>
  <c r="N60" i="4"/>
  <c r="K60" i="4"/>
  <c r="G56" i="4"/>
  <c r="G63" i="4" s="1"/>
  <c r="G53" i="4"/>
  <c r="G48" i="4"/>
  <c r="G39" i="4"/>
  <c r="G38" i="4"/>
  <c r="G34" i="4"/>
  <c r="J18" i="4"/>
  <c r="E28" i="4" l="1"/>
  <c r="I28" i="4"/>
  <c r="H28" i="4"/>
  <c r="D24" i="4"/>
  <c r="D18" i="4" s="1"/>
  <c r="D16" i="4" s="1"/>
  <c r="F28" i="4"/>
  <c r="I52" i="4"/>
  <c r="I24" i="4"/>
  <c r="J21" i="4"/>
  <c r="K21" i="4" s="1"/>
  <c r="G33" i="4"/>
  <c r="G30" i="4" s="1"/>
  <c r="G28" i="4" s="1"/>
  <c r="G52" i="4" s="1"/>
  <c r="H52" i="4"/>
  <c r="H24" i="4"/>
  <c r="H18" i="4" s="1"/>
  <c r="H16" i="4" s="1"/>
  <c r="F24" i="4"/>
  <c r="F18" i="4" s="1"/>
  <c r="F16" i="4" s="1"/>
  <c r="F52" i="4"/>
  <c r="J58" i="4"/>
  <c r="E52" i="4" l="1"/>
  <c r="E24" i="4"/>
  <c r="E18" i="4" s="1"/>
  <c r="E16" i="4" s="1"/>
  <c r="J26" i="4"/>
  <c r="I18" i="4"/>
  <c r="I16" i="4" s="1"/>
  <c r="G24" i="4"/>
  <c r="G18" i="4" s="1"/>
  <c r="G16" i="4" s="1"/>
</calcChain>
</file>

<file path=xl/sharedStrings.xml><?xml version="1.0" encoding="utf-8"?>
<sst xmlns="http://schemas.openxmlformats.org/spreadsheetml/2006/main" count="135" uniqueCount="125">
  <si>
    <t xml:space="preserve">ПОГОДЖЕНО
</t>
  </si>
  <si>
    <t xml:space="preserve">Додаток 3 
до Процедури встановлення тарифів на централізоване водопостачання та централізоване водовідведення                              (пункт 2.2)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</si>
  <si>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органом місцевого самоврядування 
(місцевим органом виконавчої влади) </t>
  </si>
  <si>
    <t>РІЧНИЙ ПЛАН </t>
  </si>
  <si>
    <t>ліцензованої діяльності з централізованого водопостачання та централізованого водовідведення</t>
  </si>
  <si>
    <t>КП "Дрогобичводоканал" Дрогобицької міської ради</t>
  </si>
  <si>
    <t>(найменування ліцензіата)</t>
  </si>
  <si>
    <t>№ з/п</t>
  </si>
  <si>
    <t>Показники</t>
  </si>
  <si>
    <t>Обсяг, тис. куб. м</t>
  </si>
  <si>
    <t>фактично</t>
  </si>
  <si>
    <t>передбачено чинним тарифом</t>
  </si>
  <si>
    <r>
      <rPr>
        <u/>
        <sz val="16"/>
        <rFont val="Times New Roman"/>
        <family val="1"/>
        <charset val="204"/>
      </rPr>
      <t>2020</t>
    </r>
    <r>
      <rPr>
        <sz val="16"/>
        <rFont val="Times New Roman"/>
        <family val="1"/>
        <charset val="204"/>
      </rPr>
      <t xml:space="preserve"> рік</t>
    </r>
  </si>
  <si>
    <r>
      <rPr>
        <u/>
        <sz val="16"/>
        <rFont val="Times New Roman"/>
        <family val="1"/>
        <charset val="204"/>
      </rPr>
      <t>2021</t>
    </r>
    <r>
      <rPr>
        <sz val="16"/>
        <rFont val="Times New Roman"/>
        <family val="1"/>
        <charset val="204"/>
      </rPr>
      <t xml:space="preserve"> рік</t>
    </r>
  </si>
  <si>
    <r>
      <rPr>
        <u/>
        <sz val="16"/>
        <rFont val="Times New Roman"/>
        <family val="1"/>
        <charset val="204"/>
      </rPr>
      <t>2022</t>
    </r>
    <r>
      <rPr>
        <sz val="16"/>
        <rFont val="Times New Roman"/>
        <family val="1"/>
        <charset val="204"/>
      </rPr>
      <t xml:space="preserve"> рік</t>
    </r>
  </si>
  <si>
    <r>
      <rPr>
        <u/>
        <sz val="16"/>
        <rFont val="Times New Roman"/>
        <family val="1"/>
        <charset val="204"/>
      </rPr>
      <t>2023</t>
    </r>
    <r>
      <rPr>
        <sz val="16"/>
        <rFont val="Times New Roman"/>
        <family val="1"/>
        <charset val="204"/>
      </rPr>
      <t xml:space="preserve"> рік</t>
    </r>
  </si>
  <si>
    <t>А</t>
  </si>
  <si>
    <t>Б</t>
  </si>
  <si>
    <t>Обсяг І підйому води, усього, у т. ч.:</t>
  </si>
  <si>
    <t>ВОДА</t>
  </si>
  <si>
    <t>1.1</t>
  </si>
  <si>
    <t>поверхневий водозабір</t>
  </si>
  <si>
    <t>всі витрати та втрати</t>
  </si>
  <si>
    <t>1.2</t>
  </si>
  <si>
    <t>підземний водозабір</t>
  </si>
  <si>
    <t>1.3</t>
  </si>
  <si>
    <t>вода, придбана до ІІ підйому (що не відповідає нормативній  якості питної води)</t>
  </si>
  <si>
    <t>2</t>
  </si>
  <si>
    <t xml:space="preserve">Витрати води на технологічні потреби до ΙΙ підйому </t>
  </si>
  <si>
    <t>коефіцфєнт співвідношення опта до реалізації</t>
  </si>
  <si>
    <t>3</t>
  </si>
  <si>
    <t>Втрати води до ΙΙ підйому</t>
  </si>
  <si>
    <t>4</t>
  </si>
  <si>
    <t>Обсяг реалізації води до ΙΙ підйому (що не відповідає нормативній  якості питної води)</t>
  </si>
  <si>
    <t>5</t>
  </si>
  <si>
    <t>Обсяг води  для здійснення іншого виду діяльності, окрім централізованого водопостачання, що не відповідає нормативній  якості питної води</t>
  </si>
  <si>
    <t>6</t>
  </si>
  <si>
    <t>Подано води в мережу (ІІ підйом), усього, у т. ч.:</t>
  </si>
  <si>
    <t>рядок39 кол.1 в дод.4.1</t>
  </si>
  <si>
    <t>6.1</t>
  </si>
  <si>
    <t>придбана питна вода</t>
  </si>
  <si>
    <t>7</t>
  </si>
  <si>
    <t>Витрати питної води після ΙΙ підйому</t>
  </si>
  <si>
    <t>8</t>
  </si>
  <si>
    <t>Втрати питної води після ΙΙ підйому</t>
  </si>
  <si>
    <t>9</t>
  </si>
  <si>
    <t>Обсяг реалізації централізованого водопостачання, усього, 
у т. ч.:</t>
  </si>
  <si>
    <t>9.1</t>
  </si>
  <si>
    <t>споживачам, які є суб'єктами господарювання у сфері централізованого водопостачання та/або централізованого водовідведення</t>
  </si>
  <si>
    <t>9.2</t>
  </si>
  <si>
    <t>населенню ( індивідуальні житлові будинки), усього у т.ч.</t>
  </si>
  <si>
    <t>9.2.1</t>
  </si>
  <si>
    <t xml:space="preserve">     без вузла комерційного обліку води</t>
  </si>
  <si>
    <t>9.2.2</t>
  </si>
  <si>
    <t>з вузлом комерційного обліку води, встановленим за кошти власників будівлі</t>
  </si>
  <si>
    <t>9.2.3</t>
  </si>
  <si>
    <t>з вузлом комерційного обліку води, встановленим не за кошти власників будівлі</t>
  </si>
  <si>
    <t>9.3.</t>
  </si>
  <si>
    <t>споживачам у багатоквартирних будинках за колективними договорами та колективним споживачам, усього, у т.ч.</t>
  </si>
  <si>
    <t>9.3.1</t>
  </si>
  <si>
    <t>9.3.2</t>
  </si>
  <si>
    <t>з вузлом комерційного обліку води, що встановлений за кошти власників будівлі або був у наявності при введенні будинку в експлуатацію</t>
  </si>
  <si>
    <t>9.3.3</t>
  </si>
  <si>
    <t>9.4</t>
  </si>
  <si>
    <t>споживачам у багатоквартирних будинках за індивідуальними договорами, усього, у т.ч</t>
  </si>
  <si>
    <t>9.4.1</t>
  </si>
  <si>
    <t xml:space="preserve">      без вузла комерційного обліку води</t>
  </si>
  <si>
    <t>9.4.1.1</t>
  </si>
  <si>
    <t xml:space="preserve">     населенню</t>
  </si>
  <si>
    <t>9.4.1.2</t>
  </si>
  <si>
    <t xml:space="preserve">     іншим споживачам</t>
  </si>
  <si>
    <t>9.4.2</t>
  </si>
  <si>
    <t>9.4.2.1</t>
  </si>
  <si>
    <t>9.4.2.2</t>
  </si>
  <si>
    <t>9.4.3</t>
  </si>
  <si>
    <t>9.4.3.1</t>
  </si>
  <si>
    <t>9.4.3.2</t>
  </si>
  <si>
    <t>9.5.</t>
  </si>
  <si>
    <t>іншим споживачам (окрім обсягів, вказаних у багатоквартирних будинках)</t>
  </si>
  <si>
    <t>9.5.1</t>
  </si>
  <si>
    <t xml:space="preserve"> з вузлом комерційного обліку води, що встановлений не за кошти власника будівлі</t>
  </si>
  <si>
    <t>9.5.2</t>
  </si>
  <si>
    <t xml:space="preserve"> з вузлом комерційного обліку води, що встановлений  за кошти власника будівлі</t>
  </si>
  <si>
    <t>10</t>
  </si>
  <si>
    <t>Обсяги водопостачання для здійснення інших видів діяльності ліцензіата (окрім централізованого водопостачання)</t>
  </si>
  <si>
    <t>11</t>
  </si>
  <si>
    <t>Загальний обсяг водопостачання</t>
  </si>
  <si>
    <t>12</t>
  </si>
  <si>
    <t>Обсяги  пропуску стічних вод через очисні споруди, усього,
 у т. ч.:</t>
  </si>
  <si>
    <t>12.1</t>
  </si>
  <si>
    <t>обсяги пропуску стічних вод через власні очисні споруди</t>
  </si>
  <si>
    <t>12.2</t>
  </si>
  <si>
    <t xml:space="preserve">обсяги пропуску стічних вод через очисні споруди інших суб'єктів господарювання </t>
  </si>
  <si>
    <t>13</t>
  </si>
  <si>
    <t>Обсяг реалізації  централізованого водовідведення, усього, 
у т. ч.:</t>
  </si>
  <si>
    <t>СТОКИ</t>
  </si>
  <si>
    <t>13.1</t>
  </si>
  <si>
    <t>споживачам, що є суб’єктами господарювання у сфері централізованого водопостачання та/або централізованого водовідведення</t>
  </si>
  <si>
    <t>13.2</t>
  </si>
  <si>
    <t>населенню (на випуску з індивідуальних житлових будинків)</t>
  </si>
  <si>
    <t>Трускавець</t>
  </si>
  <si>
    <t>13.3</t>
  </si>
  <si>
    <t>споживачам у багатоквартирних будинках за колективними договорами та колективним споживачам</t>
  </si>
  <si>
    <t>КП "Вододар"</t>
  </si>
  <si>
    <t>13.4</t>
  </si>
  <si>
    <t>споживачам у багатоквартирних будинках за індивідуальними договорами</t>
  </si>
  <si>
    <t>13.5</t>
  </si>
  <si>
    <t>іншим споживачам (окрім обсягів у багатоквартирних будинках)</t>
  </si>
  <si>
    <t>14</t>
  </si>
  <si>
    <t>Обсяги стічних вод від здійснення іншого виду діяльності (окрім централізованого водовідведення)</t>
  </si>
  <si>
    <t>15</t>
  </si>
  <si>
    <t>Загальний обсяг водовідведення</t>
  </si>
  <si>
    <t xml:space="preserve">Керівник  </t>
  </si>
  <si>
    <t xml:space="preserve">                Роман ШАГАЛА</t>
  </si>
  <si>
    <t>(підпис керівника (власника))</t>
  </si>
  <si>
    <t>(ініціали, прізвище)</t>
  </si>
  <si>
    <t xml:space="preserve">Виконавець  </t>
  </si>
  <si>
    <t xml:space="preserve">                   Любов ГОРОДНИК</t>
  </si>
  <si>
    <t>(03244) 5-14-79       drohvoda@mail.lviv.ua</t>
  </si>
  <si>
    <t xml:space="preserve">(підпис виконавця) </t>
  </si>
  <si>
    <t>(номер телефону виконавця)</t>
  </si>
  <si>
    <t>(електронна адреса виконавця)</t>
  </si>
  <si>
    <r>
      <t>на 12 місяців з __</t>
    </r>
    <r>
      <rPr>
        <u/>
        <sz val="16"/>
        <rFont val="Times New Roman"/>
        <family val="1"/>
        <charset val="204"/>
      </rPr>
      <t>01.01.2026</t>
    </r>
    <r>
      <rPr>
        <sz val="16"/>
        <rFont val="Times New Roman"/>
        <family val="1"/>
        <charset val="204"/>
      </rPr>
      <t>___ року</t>
    </r>
  </si>
  <si>
    <r>
      <t>2024</t>
    </r>
    <r>
      <rPr>
        <sz val="16"/>
        <rFont val="Times New Roman"/>
        <family val="1"/>
        <charset val="204"/>
      </rPr>
      <t xml:space="preserve"> рік</t>
    </r>
  </si>
  <si>
    <r>
      <t xml:space="preserve">плановий період           </t>
    </r>
    <r>
      <rPr>
        <u/>
        <sz val="16"/>
        <rFont val="Times New Roman"/>
        <family val="1"/>
        <charset val="204"/>
      </rPr>
      <t>2026</t>
    </r>
    <r>
      <rPr>
        <sz val="16"/>
        <rFont val="Times New Roman"/>
        <family val="1"/>
        <charset val="204"/>
      </rPr>
      <t xml:space="preserve">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</si>
</sst>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_ ;[Red]\-#,##0.00\ "/>
    <numFmt numFmtId="165" formatCode="#,##0.0"/>
    <numFmt numFmtId="166" formatCode="#,##0.00000"/>
    <numFmt numFmtId="167" formatCode="#,##0.0000"/>
    <numFmt numFmtId="168" formatCode="0.000%"/>
    <numFmt numFmtId="169" formatCode="0.0000"/>
    <numFmt numFmtId="170" formatCode="0.000"/>
    <numFmt numFmtId="171" formatCode="_(* #,##0.00_);_(* \(#,##0.00\);_(* \-??_);_(@_)"/>
    <numFmt numFmtId="172" formatCode="_-* #,##0.00_р_._-;\-* #,##0.00_р_._-;_-* \-??_р_._-;_-@_-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Arial"/>
      <charset val="1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8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14"/>
      <color rgb="FFFFFFFF"/>
      <name val="Arial Cyr"/>
      <charset val="204"/>
    </font>
    <font>
      <b/>
      <sz val="14"/>
      <color indexed="9"/>
      <name val="Arial Cyr"/>
      <charset val="204"/>
    </font>
    <font>
      <b/>
      <sz val="10"/>
      <name val="Arial Cyr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2060"/>
      </patternFill>
    </fill>
    <fill>
      <patternFill patternType="solid">
        <fgColor rgb="FF808080"/>
        <bgColor rgb="FF7F7F7F"/>
      </patternFill>
    </fill>
    <fill>
      <patternFill patternType="solid">
        <fgColor rgb="FFDDDDDD"/>
        <bgColor rgb="FFF2F2F2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00000"/>
      </patternFill>
    </fill>
    <fill>
      <patternFill patternType="solid">
        <fgColor rgb="FFCCFFCC"/>
        <bgColor rgb="FFCCFFFF"/>
      </patternFill>
    </fill>
    <fill>
      <patternFill patternType="solid">
        <fgColor rgb="FF000080"/>
        <bgColor rgb="FF000080"/>
      </patternFill>
    </fill>
    <fill>
      <patternFill patternType="solid">
        <fgColor indexed="18"/>
        <bgColor indexed="64"/>
      </patternFill>
    </fill>
    <fill>
      <patternFill patternType="solid">
        <fgColor rgb="FF99CCFF"/>
        <bgColor rgb="FF9999FF"/>
      </patternFill>
    </fill>
    <fill>
      <patternFill patternType="solid">
        <fgColor rgb="FFFFFFCC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rgb="FF333333"/>
      </left>
      <right style="dashed">
        <color rgb="FF333333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09">
    <xf numFmtId="0" fontId="0" fillId="0" borderId="0"/>
    <xf numFmtId="0" fontId="1" fillId="0" borderId="0"/>
    <xf numFmtId="0" fontId="9" fillId="0" borderId="0"/>
    <xf numFmtId="0" fontId="21" fillId="2" borderId="0" applyBorder="0" applyProtection="0"/>
    <xf numFmtId="0" fontId="22" fillId="0" borderId="0" applyBorder="0" applyProtection="0"/>
    <xf numFmtId="0" fontId="21" fillId="3" borderId="0" applyBorder="0" applyProtection="0"/>
    <xf numFmtId="0" fontId="22" fillId="4" borderId="0" applyBorder="0" applyProtection="0"/>
    <xf numFmtId="0" fontId="23" fillId="5" borderId="0" applyBorder="0" applyProtection="0"/>
    <xf numFmtId="0" fontId="24" fillId="6" borderId="0" applyBorder="0" applyProtection="0"/>
    <xf numFmtId="0" fontId="25" fillId="0" borderId="0"/>
    <xf numFmtId="0" fontId="26" fillId="0" borderId="0" applyBorder="0" applyProtection="0"/>
    <xf numFmtId="0" fontId="27" fillId="7" borderId="0" applyBorder="0" applyProtection="0"/>
    <xf numFmtId="0" fontId="28" fillId="8" borderId="0">
      <alignment horizontal="center" vertical="center" wrapText="1"/>
    </xf>
    <xf numFmtId="0" fontId="29" fillId="9" borderId="0">
      <alignment horizontal="center" vertical="center" wrapText="1"/>
    </xf>
    <xf numFmtId="0" fontId="30" fillId="10" borderId="0">
      <alignment horizontal="center" wrapText="1"/>
    </xf>
    <xf numFmtId="0" fontId="31" fillId="0" borderId="0" applyBorder="0" applyProtection="0"/>
    <xf numFmtId="0" fontId="32" fillId="0" borderId="0" applyBorder="0" applyProtection="0"/>
    <xf numFmtId="0" fontId="33" fillId="0" borderId="0" applyBorder="0" applyProtection="0"/>
    <xf numFmtId="0" fontId="34" fillId="0" borderId="0"/>
    <xf numFmtId="0" fontId="35" fillId="0" borderId="6">
      <alignment horizontal="left" shrinkToFit="1"/>
    </xf>
    <xf numFmtId="0" fontId="35" fillId="0" borderId="6">
      <alignment horizontal="center" shrinkToFit="1"/>
    </xf>
    <xf numFmtId="1" fontId="36" fillId="0" borderId="7">
      <alignment horizontal="left"/>
    </xf>
    <xf numFmtId="1" fontId="35" fillId="0" borderId="6">
      <alignment horizontal="left"/>
    </xf>
    <xf numFmtId="1" fontId="35" fillId="0" borderId="6">
      <alignment horizontal="right"/>
    </xf>
    <xf numFmtId="1" fontId="35" fillId="0" borderId="6">
      <alignment horizontal="right"/>
    </xf>
    <xf numFmtId="1" fontId="35" fillId="0" borderId="0">
      <alignment horizontal="left"/>
    </xf>
    <xf numFmtId="2" fontId="36" fillId="0" borderId="7">
      <alignment horizontal="right"/>
    </xf>
    <xf numFmtId="2" fontId="35" fillId="0" borderId="6">
      <alignment horizontal="right"/>
    </xf>
    <xf numFmtId="1" fontId="36" fillId="0" borderId="7">
      <alignment horizontal="left"/>
    </xf>
    <xf numFmtId="0" fontId="37" fillId="11" borderId="0" applyBorder="0" applyProtection="0"/>
    <xf numFmtId="0" fontId="38" fillId="11" borderId="8" applyProtection="0"/>
    <xf numFmtId="0" fontId="39" fillId="0" borderId="0" applyBorder="0" applyProtection="0"/>
    <xf numFmtId="0" fontId="39" fillId="0" borderId="0" applyBorder="0" applyProtection="0"/>
    <xf numFmtId="0" fontId="23" fillId="0" borderId="0" applyBorder="0" applyProtection="0"/>
    <xf numFmtId="0" fontId="40" fillId="0" borderId="0" applyBorder="0" applyProtection="0"/>
    <xf numFmtId="0" fontId="4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34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42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1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9" fontId="9" fillId="0" borderId="0" applyBorder="0" applyProtection="0"/>
    <xf numFmtId="9" fontId="39" fillId="0" borderId="0" applyBorder="0" applyProtection="0"/>
    <xf numFmtId="9" fontId="9" fillId="0" borderId="0" applyBorder="0" applyProtection="0"/>
    <xf numFmtId="9" fontId="9" fillId="0" borderId="0" applyBorder="0" applyProtection="0"/>
    <xf numFmtId="171" fontId="9" fillId="0" borderId="0" applyBorder="0" applyProtection="0"/>
    <xf numFmtId="171" fontId="9" fillId="0" borderId="0" applyBorder="0" applyProtection="0"/>
    <xf numFmtId="172" fontId="39" fillId="0" borderId="0" applyBorder="0" applyProtection="0"/>
  </cellStyleXfs>
  <cellXfs count="82">
    <xf numFmtId="0" fontId="0" fillId="0" borderId="0" xfId="0"/>
    <xf numFmtId="49" fontId="2" fillId="0" borderId="0" xfId="1" applyNumberFormat="1" applyFont="1" applyBorder="1" applyAlignment="1">
      <alignment horizontal="left"/>
    </xf>
    <xf numFmtId="0" fontId="3" fillId="0" borderId="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 vertical="center" wrapText="1"/>
    </xf>
    <xf numFmtId="0" fontId="2" fillId="0" borderId="0" xfId="1" applyFont="1" applyBorder="1" applyAlignment="1"/>
    <xf numFmtId="0" fontId="5" fillId="0" borderId="0" xfId="1" applyFont="1" applyBorder="1" applyAlignment="1">
      <alignment horizontal="left" indent="15"/>
    </xf>
    <xf numFmtId="49" fontId="6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indent="15"/>
    </xf>
    <xf numFmtId="0" fontId="5" fillId="0" borderId="0" xfId="1" applyFont="1" applyBorder="1" applyAlignment="1">
      <alignment horizontal="left"/>
    </xf>
    <xf numFmtId="49" fontId="3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0" fontId="5" fillId="0" borderId="0" xfId="1" applyFont="1" applyBorder="1"/>
    <xf numFmtId="0" fontId="8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left" vertical="center" wrapText="1" indent="1"/>
    </xf>
    <xf numFmtId="0" fontId="3" fillId="0" borderId="2" xfId="1" applyFont="1" applyBorder="1" applyAlignment="1">
      <alignment vertical="center" wrapText="1"/>
    </xf>
    <xf numFmtId="164" fontId="3" fillId="0" borderId="2" xfId="1" applyNumberFormat="1" applyFont="1" applyBorder="1" applyAlignment="1">
      <alignment horizontal="right"/>
    </xf>
    <xf numFmtId="0" fontId="3" fillId="0" borderId="2" xfId="1" applyFont="1" applyBorder="1" applyAlignment="1">
      <alignment horizontal="left" vertical="center" wrapText="1" indent="1"/>
    </xf>
    <xf numFmtId="165" fontId="11" fillId="0" borderId="3" xfId="2" applyNumberFormat="1" applyFont="1" applyBorder="1" applyAlignment="1">
      <alignment vertical="center" wrapText="1"/>
    </xf>
    <xf numFmtId="165" fontId="9" fillId="0" borderId="0" xfId="2" applyNumberFormat="1" applyBorder="1" applyAlignment="1">
      <alignment vertical="center" wrapText="1"/>
    </xf>
    <xf numFmtId="166" fontId="12" fillId="0" borderId="3" xfId="2" applyNumberFormat="1" applyFont="1" applyBorder="1" applyAlignment="1">
      <alignment vertical="center" wrapText="1"/>
    </xf>
    <xf numFmtId="167" fontId="12" fillId="0" borderId="0" xfId="2" applyNumberFormat="1" applyFont="1" applyBorder="1" applyAlignment="1">
      <alignment vertical="center" wrapText="1"/>
    </xf>
    <xf numFmtId="167" fontId="10" fillId="0" borderId="0" xfId="2" applyNumberFormat="1" applyFont="1" applyBorder="1" applyAlignment="1">
      <alignment vertical="center" wrapText="1"/>
    </xf>
    <xf numFmtId="168" fontId="12" fillId="0" borderId="3" xfId="2" applyNumberFormat="1" applyFont="1" applyBorder="1" applyAlignment="1">
      <alignment vertical="center" wrapText="1"/>
    </xf>
    <xf numFmtId="168" fontId="12" fillId="0" borderId="0" xfId="2" applyNumberFormat="1" applyFont="1" applyBorder="1" applyAlignment="1">
      <alignment vertical="center" wrapText="1"/>
    </xf>
    <xf numFmtId="165" fontId="12" fillId="0" borderId="3" xfId="2" applyNumberFormat="1" applyFont="1" applyBorder="1" applyAlignment="1">
      <alignment vertical="center" wrapText="1"/>
    </xf>
    <xf numFmtId="165" fontId="12" fillId="0" borderId="0" xfId="2" applyNumberFormat="1" applyFont="1" applyBorder="1" applyAlignment="1">
      <alignment vertical="center" wrapText="1"/>
    </xf>
    <xf numFmtId="49" fontId="2" fillId="0" borderId="4" xfId="1" applyNumberFormat="1" applyFont="1" applyBorder="1" applyAlignment="1">
      <alignment horizontal="left" vertical="center" wrapText="1" indent="1"/>
    </xf>
    <xf numFmtId="164" fontId="3" fillId="0" borderId="4" xfId="1" applyNumberFormat="1" applyFont="1" applyBorder="1" applyAlignment="1">
      <alignment horizontal="right"/>
    </xf>
    <xf numFmtId="0" fontId="3" fillId="0" borderId="2" xfId="1" applyFont="1" applyBorder="1" applyAlignment="1">
      <alignment horizontal="left" vertical="center" wrapText="1" indent="4"/>
    </xf>
    <xf numFmtId="0" fontId="3" fillId="0" borderId="2" xfId="1" applyFont="1" applyBorder="1" applyAlignment="1">
      <alignment horizontal="left" vertical="center" wrapText="1" indent="7"/>
    </xf>
    <xf numFmtId="0" fontId="12" fillId="0" borderId="0" xfId="2" applyFont="1"/>
    <xf numFmtId="169" fontId="12" fillId="0" borderId="3" xfId="2" applyNumberFormat="1" applyFont="1" applyBorder="1" applyAlignment="1">
      <alignment vertical="center"/>
    </xf>
    <xf numFmtId="170" fontId="13" fillId="0" borderId="0" xfId="2" applyNumberFormat="1" applyFont="1" applyBorder="1" applyAlignment="1">
      <alignment vertical="center"/>
    </xf>
    <xf numFmtId="169" fontId="12" fillId="0" borderId="0" xfId="2" applyNumberFormat="1" applyFont="1" applyBorder="1" applyAlignment="1">
      <alignment vertical="center"/>
    </xf>
    <xf numFmtId="0" fontId="3" fillId="0" borderId="2" xfId="1" applyFont="1" applyBorder="1" applyAlignment="1">
      <alignment horizontal="left" vertical="center" wrapText="1"/>
    </xf>
    <xf numFmtId="0" fontId="14" fillId="0" borderId="0" xfId="1" applyFont="1" applyBorder="1"/>
    <xf numFmtId="0" fontId="15" fillId="0" borderId="0" xfId="1" applyFont="1" applyBorder="1"/>
    <xf numFmtId="170" fontId="5" fillId="0" borderId="0" xfId="1" applyNumberFormat="1" applyFont="1" applyBorder="1"/>
    <xf numFmtId="49" fontId="2" fillId="0" borderId="0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top" wrapText="1"/>
    </xf>
    <xf numFmtId="164" fontId="3" fillId="0" borderId="0" xfId="1" applyNumberFormat="1" applyFont="1" applyBorder="1" applyAlignment="1">
      <alignment horizontal="right"/>
    </xf>
    <xf numFmtId="0" fontId="16" fillId="0" borderId="0" xfId="1" applyFont="1" applyAlignment="1"/>
    <xf numFmtId="0" fontId="17" fillId="0" borderId="0" xfId="1" applyFont="1" applyAlignment="1"/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5" xfId="1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vertical="top" wrapText="1"/>
    </xf>
    <xf numFmtId="0" fontId="4" fillId="0" borderId="5" xfId="1" applyFont="1" applyBorder="1" applyAlignment="1">
      <alignment horizontal="center" vertical="top"/>
    </xf>
    <xf numFmtId="0" fontId="4" fillId="0" borderId="5" xfId="1" applyFont="1" applyBorder="1" applyAlignment="1">
      <alignment horizontal="right" vertical="top"/>
    </xf>
    <xf numFmtId="49" fontId="5" fillId="0" borderId="0" xfId="1" applyNumberFormat="1" applyFont="1" applyBorder="1"/>
    <xf numFmtId="0" fontId="19" fillId="0" borderId="0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20" fillId="0" borderId="0" xfId="1" applyFont="1"/>
    <xf numFmtId="49" fontId="2" fillId="0" borderId="0" xfId="1" applyNumberFormat="1" applyFont="1" applyBorder="1"/>
    <xf numFmtId="0" fontId="2" fillId="0" borderId="0" xfId="1" applyFont="1" applyBorder="1"/>
    <xf numFmtId="0" fontId="9" fillId="0" borderId="0" xfId="2"/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49" fontId="3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wrapText="1"/>
    </xf>
    <xf numFmtId="0" fontId="10" fillId="0" borderId="3" xfId="2" applyFont="1" applyBorder="1" applyAlignment="1">
      <alignment vertical="center"/>
    </xf>
    <xf numFmtId="165" fontId="10" fillId="0" borderId="3" xfId="2" applyNumberFormat="1" applyFont="1" applyBorder="1" applyAlignment="1">
      <alignment vertical="center" wrapText="1"/>
    </xf>
    <xf numFmtId="0" fontId="10" fillId="0" borderId="3" xfId="2" applyFont="1" applyBorder="1" applyAlignment="1">
      <alignment vertical="center" wrapText="1"/>
    </xf>
    <xf numFmtId="168" fontId="12" fillId="0" borderId="3" xfId="2" applyNumberFormat="1" applyFont="1" applyBorder="1" applyAlignment="1">
      <alignment vertical="center" wrapText="1"/>
    </xf>
    <xf numFmtId="0" fontId="12" fillId="0" borderId="3" xfId="2" applyFont="1" applyBorder="1" applyAlignment="1">
      <alignment vertical="center"/>
    </xf>
    <xf numFmtId="0" fontId="12" fillId="0" borderId="3" xfId="2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7" fillId="0" borderId="5" xfId="1" applyFont="1" applyBorder="1" applyAlignment="1">
      <alignment horizontal="center" vertical="center" wrapText="1"/>
    </xf>
    <xf numFmtId="0" fontId="18" fillId="0" borderId="0" xfId="2" applyFont="1" applyBorder="1"/>
  </cellXfs>
  <cellStyles count="109">
    <cellStyle name="Accent 1 14" xfId="3"/>
    <cellStyle name="Accent 13" xfId="4"/>
    <cellStyle name="Accent 2 15" xfId="5"/>
    <cellStyle name="Accent 3 16" xfId="6"/>
    <cellStyle name="Bad 10" xfId="7"/>
    <cellStyle name="Error 12" xfId="8"/>
    <cellStyle name="Excel Built-in Normal" xfId="9"/>
    <cellStyle name="Footnote 5" xfId="10"/>
    <cellStyle name="Good 8" xfId="11"/>
    <cellStyle name="Group1" xfId="12"/>
    <cellStyle name="Group1 2" xfId="13"/>
    <cellStyle name="Group2" xfId="14"/>
    <cellStyle name="Heading 1 1" xfId="15"/>
    <cellStyle name="Heading 2 2" xfId="16"/>
    <cellStyle name="Hyperlink 6" xfId="17"/>
    <cellStyle name="Iau?iue" xfId="18"/>
    <cellStyle name="ItemCard" xfId="19"/>
    <cellStyle name="ItemCode" xfId="20"/>
    <cellStyle name="ItemName" xfId="21"/>
    <cellStyle name="ItemName 2" xfId="22"/>
    <cellStyle name="ItemNum" xfId="23"/>
    <cellStyle name="ItemOrder" xfId="24"/>
    <cellStyle name="ItemPack" xfId="25"/>
    <cellStyle name="ItemPrice" xfId="26"/>
    <cellStyle name="ItemPrice 2" xfId="27"/>
    <cellStyle name="ItemPrim" xfId="28"/>
    <cellStyle name="Neutral 9" xfId="29"/>
    <cellStyle name="Note 4" xfId="30"/>
    <cellStyle name="Status 7" xfId="31"/>
    <cellStyle name="Text 3" xfId="32"/>
    <cellStyle name="Warning 11" xfId="33"/>
    <cellStyle name="Гиперссылка 2" xfId="34"/>
    <cellStyle name="Гиперссылка 3" xfId="35"/>
    <cellStyle name="Звичайний" xfId="0" builtinId="0"/>
    <cellStyle name="Звичайний 2" xfId="36"/>
    <cellStyle name="Звичайний 2 2" xfId="37"/>
    <cellStyle name="Звичайний 2 2 2" xfId="38"/>
    <cellStyle name="Звичайний 2 3" xfId="39"/>
    <cellStyle name="Звичайний 3" xfId="40"/>
    <cellStyle name="Звичайний 3 2" xfId="41"/>
    <cellStyle name="Звичайний 4" xfId="42"/>
    <cellStyle name="Звичайний 4 2" xfId="43"/>
    <cellStyle name="Звичайний 5" xfId="44"/>
    <cellStyle name="Звичайний 6" xfId="45"/>
    <cellStyle name="Звичайний 7" xfId="46"/>
    <cellStyle name="Обычный 10" xfId="47"/>
    <cellStyle name="Обычный 11" xfId="48"/>
    <cellStyle name="Обычный 12" xfId="49"/>
    <cellStyle name="Обычный 13" xfId="50"/>
    <cellStyle name="Обычный 13 2" xfId="51"/>
    <cellStyle name="Обычный 14" xfId="52"/>
    <cellStyle name="Обычный 15" xfId="53"/>
    <cellStyle name="Обычный 16" xfId="1"/>
    <cellStyle name="Обычный 17" xfId="54"/>
    <cellStyle name="Обычный 17 2" xfId="55"/>
    <cellStyle name="Обычный 18" xfId="56"/>
    <cellStyle name="Обычный 19" xfId="57"/>
    <cellStyle name="Обычный 2" xfId="2"/>
    <cellStyle name="Обычный 2 2" xfId="58"/>
    <cellStyle name="Обычный 2 2 2" xfId="59"/>
    <cellStyle name="Обычный 2 2 3" xfId="60"/>
    <cellStyle name="Обычный 2 2 4" xfId="61"/>
    <cellStyle name="Обычный 2 3" xfId="62"/>
    <cellStyle name="Обычный 2 3 2" xfId="63"/>
    <cellStyle name="Обычный 2 4" xfId="64"/>
    <cellStyle name="Обычный 2 5" xfId="65"/>
    <cellStyle name="Обычный 2 6" xfId="66"/>
    <cellStyle name="Обычный 20" xfId="67"/>
    <cellStyle name="Обычный 21" xfId="68"/>
    <cellStyle name="Обычный 22" xfId="69"/>
    <cellStyle name="Обычный 23" xfId="70"/>
    <cellStyle name="Обычный 3" xfId="71"/>
    <cellStyle name="Обычный 3 2" xfId="72"/>
    <cellStyle name="Обычный 3 2 2" xfId="73"/>
    <cellStyle name="Обычный 3 2 2 2" xfId="74"/>
    <cellStyle name="Обычный 3 2 3" xfId="75"/>
    <cellStyle name="Обычный 3 2 3 2" xfId="76"/>
    <cellStyle name="Обычный 3 2 4" xfId="77"/>
    <cellStyle name="Обычный 3 2 5" xfId="78"/>
    <cellStyle name="Обычный 3 3" xfId="79"/>
    <cellStyle name="Обычный 3 3 2" xfId="80"/>
    <cellStyle name="Обычный 3 3 3" xfId="81"/>
    <cellStyle name="Обычный 3 4" xfId="82"/>
    <cellStyle name="Обычный 3 5" xfId="83"/>
    <cellStyle name="Обычный 4" xfId="84"/>
    <cellStyle name="Обычный 4 2" xfId="85"/>
    <cellStyle name="Обычный 4 2 2" xfId="86"/>
    <cellStyle name="Обычный 4 3" xfId="87"/>
    <cellStyle name="Обычный 5" xfId="88"/>
    <cellStyle name="Обычный 5 2" xfId="89"/>
    <cellStyle name="Обычный 5 3" xfId="90"/>
    <cellStyle name="Обычный 5 4" xfId="91"/>
    <cellStyle name="Обычный 5 5" xfId="92"/>
    <cellStyle name="Обычный 5 6" xfId="93"/>
    <cellStyle name="Обычный 6" xfId="94"/>
    <cellStyle name="Обычный 7" xfId="95"/>
    <cellStyle name="Обычный 7 2" xfId="96"/>
    <cellStyle name="Обычный 7 3" xfId="97"/>
    <cellStyle name="Обычный 8" xfId="98"/>
    <cellStyle name="Обычный 8 2" xfId="99"/>
    <cellStyle name="Обычный 8 3" xfId="100"/>
    <cellStyle name="Обычный 9" xfId="101"/>
    <cellStyle name="Процентный 2" xfId="102"/>
    <cellStyle name="Процентный 3" xfId="103"/>
    <cellStyle name="Процентный 4" xfId="104"/>
    <cellStyle name="Процентный 5" xfId="105"/>
    <cellStyle name="Финансовый 2" xfId="106"/>
    <cellStyle name="Финансовый 2 2" xfId="107"/>
    <cellStyle name="Фінансовий 2" xfId="1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103"/>
  <sheetViews>
    <sheetView tabSelected="1" zoomScale="70" zoomScaleNormal="70" zoomScalePageLayoutView="70" workbookViewId="0">
      <selection activeCell="K60" sqref="K60"/>
    </sheetView>
  </sheetViews>
  <sheetFormatPr defaultColWidth="9.140625" defaultRowHeight="18.75" x14ac:dyDescent="0.3"/>
  <cols>
    <col min="1" max="1" width="9.7109375" style="58" customWidth="1"/>
    <col min="2" max="2" width="57.7109375" style="14" customWidth="1"/>
    <col min="3" max="5" width="15.7109375" style="14" customWidth="1"/>
    <col min="6" max="6" width="14.7109375" style="14" customWidth="1"/>
    <col min="7" max="9" width="15.7109375" style="14" customWidth="1"/>
    <col min="10" max="10" width="11.7109375" style="14" customWidth="1"/>
    <col min="11" max="11" width="17.28515625" style="14" customWidth="1"/>
    <col min="12" max="12" width="19" style="14" customWidth="1"/>
    <col min="13" max="13" width="11" style="14" customWidth="1"/>
    <col min="14" max="14" width="19.85546875" style="14" customWidth="1"/>
    <col min="15" max="15" width="21" style="14" customWidth="1"/>
    <col min="16" max="251" width="9.140625" style="14"/>
    <col min="252" max="252" width="11.7109375" style="14" customWidth="1"/>
    <col min="253" max="253" width="76" style="14" customWidth="1"/>
    <col min="254" max="260" width="15.7109375" style="14" customWidth="1"/>
    <col min="261" max="507" width="9.140625" style="14"/>
    <col min="508" max="508" width="11.7109375" style="14" customWidth="1"/>
    <col min="509" max="509" width="76" style="14" customWidth="1"/>
    <col min="510" max="516" width="15.7109375" style="14" customWidth="1"/>
    <col min="517" max="763" width="9.140625" style="14"/>
    <col min="764" max="764" width="11.7109375" style="14" customWidth="1"/>
    <col min="765" max="765" width="76" style="14" customWidth="1"/>
    <col min="766" max="772" width="15.7109375" style="14" customWidth="1"/>
    <col min="773" max="1019" width="9.140625" style="14"/>
    <col min="1020" max="1020" width="11.7109375" style="14" customWidth="1"/>
    <col min="1021" max="1021" width="76" style="14" customWidth="1"/>
    <col min="1022" max="1024" width="15.7109375" style="14" customWidth="1"/>
    <col min="1025" max="16384" width="9.140625" style="64"/>
  </cols>
  <sheetData>
    <row r="1" spans="1:12" s="3" customFormat="1" ht="111.75" customHeight="1" x14ac:dyDescent="0.3">
      <c r="A1" s="1"/>
      <c r="B1" s="2" t="s">
        <v>0</v>
      </c>
      <c r="F1" s="68" t="s">
        <v>1</v>
      </c>
      <c r="G1" s="68"/>
      <c r="H1" s="68"/>
      <c r="I1" s="68"/>
    </row>
    <row r="2" spans="1:12" s="3" customFormat="1" ht="31.5" x14ac:dyDescent="0.3">
      <c r="A2" s="1"/>
      <c r="B2" s="4" t="s">
        <v>2</v>
      </c>
      <c r="G2" s="5"/>
      <c r="H2" s="5"/>
      <c r="I2" s="5"/>
    </row>
    <row r="3" spans="1:12" s="3" customFormat="1" x14ac:dyDescent="0.3">
      <c r="A3" s="1"/>
      <c r="B3" s="4"/>
      <c r="G3" s="5"/>
      <c r="H3" s="5"/>
      <c r="I3" s="5"/>
    </row>
    <row r="4" spans="1:12" s="6" customFormat="1" ht="20.25" x14ac:dyDescent="0.3">
      <c r="A4" s="69" t="s">
        <v>3</v>
      </c>
      <c r="B4" s="69"/>
      <c r="C4" s="69"/>
      <c r="D4" s="69"/>
      <c r="E4" s="69"/>
      <c r="F4" s="69"/>
      <c r="G4" s="69"/>
      <c r="H4" s="69"/>
      <c r="I4" s="69"/>
    </row>
    <row r="5" spans="1:12" s="6" customFormat="1" ht="23.25" x14ac:dyDescent="0.3">
      <c r="A5" s="70" t="s">
        <v>4</v>
      </c>
      <c r="B5" s="70"/>
      <c r="C5" s="70"/>
      <c r="D5" s="70"/>
      <c r="E5" s="70"/>
      <c r="F5" s="70"/>
      <c r="G5" s="70"/>
      <c r="H5" s="70"/>
      <c r="I5" s="70"/>
    </row>
    <row r="6" spans="1:12" s="6" customFormat="1" ht="23.25" x14ac:dyDescent="0.3">
      <c r="A6" s="7"/>
      <c r="B6" s="71" t="s">
        <v>5</v>
      </c>
      <c r="C6" s="71"/>
      <c r="D6" s="71"/>
      <c r="E6" s="71"/>
      <c r="F6" s="71"/>
      <c r="G6" s="71"/>
      <c r="H6" s="71"/>
      <c r="I6" s="7"/>
    </row>
    <row r="7" spans="1:12" s="10" customFormat="1" x14ac:dyDescent="0.3">
      <c r="A7" s="8"/>
      <c r="B7" s="8"/>
      <c r="C7" s="9" t="s">
        <v>6</v>
      </c>
      <c r="D7" s="8"/>
      <c r="E7" s="8"/>
      <c r="F7" s="8"/>
      <c r="G7" s="8"/>
      <c r="H7" s="8"/>
      <c r="I7" s="8"/>
    </row>
    <row r="8" spans="1:12" s="10" customFormat="1" x14ac:dyDescent="0.3">
      <c r="A8" s="8"/>
      <c r="B8" s="8"/>
      <c r="C8" s="9"/>
      <c r="D8" s="8"/>
      <c r="E8" s="8"/>
      <c r="F8" s="8"/>
      <c r="G8" s="8"/>
      <c r="H8" s="8"/>
      <c r="I8" s="8"/>
    </row>
    <row r="9" spans="1:12" s="11" customFormat="1" ht="20.25" x14ac:dyDescent="0.3">
      <c r="A9" s="69" t="s">
        <v>122</v>
      </c>
      <c r="B9" s="69"/>
      <c r="C9" s="69"/>
      <c r="D9" s="69"/>
      <c r="E9" s="69"/>
      <c r="F9" s="69"/>
      <c r="G9" s="69"/>
      <c r="H9" s="69"/>
      <c r="I9" s="69"/>
    </row>
    <row r="10" spans="1:12" s="11" customFormat="1" ht="20.25" x14ac:dyDescent="0.3">
      <c r="A10" s="12"/>
      <c r="B10" s="12"/>
      <c r="C10" s="12"/>
      <c r="D10" s="12"/>
      <c r="E10" s="12"/>
      <c r="F10" s="12"/>
      <c r="G10" s="12"/>
      <c r="H10" s="12"/>
      <c r="I10" s="12"/>
    </row>
    <row r="11" spans="1:12" s="11" customFormat="1" ht="9" customHeight="1" x14ac:dyDescent="0.3">
      <c r="A11" s="13"/>
    </row>
    <row r="12" spans="1:12" ht="20.25" customHeight="1" x14ac:dyDescent="0.3">
      <c r="A12" s="65" t="s">
        <v>7</v>
      </c>
      <c r="B12" s="66" t="s">
        <v>8</v>
      </c>
      <c r="C12" s="66" t="s">
        <v>9</v>
      </c>
      <c r="D12" s="66"/>
      <c r="E12" s="66"/>
      <c r="F12" s="66"/>
      <c r="G12" s="66"/>
      <c r="H12" s="66"/>
      <c r="I12" s="66"/>
    </row>
    <row r="13" spans="1:12" ht="20.25" customHeight="1" x14ac:dyDescent="0.3">
      <c r="A13" s="65"/>
      <c r="B13" s="66"/>
      <c r="C13" s="66" t="s">
        <v>10</v>
      </c>
      <c r="D13" s="66"/>
      <c r="E13" s="66"/>
      <c r="F13" s="66"/>
      <c r="G13" s="66"/>
      <c r="H13" s="67" t="s">
        <v>11</v>
      </c>
      <c r="I13" s="66" t="s">
        <v>124</v>
      </c>
    </row>
    <row r="14" spans="1:12" ht="45.75" customHeight="1" x14ac:dyDescent="0.3">
      <c r="A14" s="65"/>
      <c r="B14" s="66"/>
      <c r="C14" s="15" t="s">
        <v>12</v>
      </c>
      <c r="D14" s="15" t="s">
        <v>13</v>
      </c>
      <c r="E14" s="15" t="s">
        <v>14</v>
      </c>
      <c r="F14" s="15" t="s">
        <v>15</v>
      </c>
      <c r="G14" s="15" t="s">
        <v>123</v>
      </c>
      <c r="H14" s="67"/>
      <c r="I14" s="66"/>
    </row>
    <row r="15" spans="1:12" ht="20.25" x14ac:dyDescent="0.3">
      <c r="A15" s="16" t="s">
        <v>16</v>
      </c>
      <c r="B15" s="17" t="s">
        <v>17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</row>
    <row r="16" spans="1:12" ht="20.25" x14ac:dyDescent="0.3">
      <c r="A16" s="19">
        <v>1</v>
      </c>
      <c r="B16" s="20" t="s">
        <v>18</v>
      </c>
      <c r="C16" s="21">
        <v>7072.38</v>
      </c>
      <c r="D16" s="21">
        <f t="shared" ref="D16:I16" si="0">D18</f>
        <v>6678.3499999999995</v>
      </c>
      <c r="E16" s="21">
        <f t="shared" si="0"/>
        <v>6869.22</v>
      </c>
      <c r="F16" s="21">
        <f t="shared" si="0"/>
        <v>6369.4500000000007</v>
      </c>
      <c r="G16" s="21">
        <f t="shared" si="0"/>
        <v>5879.4</v>
      </c>
      <c r="H16" s="21">
        <f t="shared" si="0"/>
        <v>6369.4500000000007</v>
      </c>
      <c r="I16" s="21">
        <f t="shared" si="0"/>
        <v>5879.4</v>
      </c>
      <c r="J16" s="73" t="s">
        <v>19</v>
      </c>
      <c r="K16" s="73"/>
      <c r="L16" s="73"/>
    </row>
    <row r="17" spans="1:15" ht="20.25" customHeight="1" x14ac:dyDescent="0.3">
      <c r="A17" s="19" t="s">
        <v>20</v>
      </c>
      <c r="B17" s="22" t="s">
        <v>21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74" t="s">
        <v>22</v>
      </c>
      <c r="K17" s="74"/>
      <c r="L17" s="74"/>
    </row>
    <row r="18" spans="1:15" ht="20.25" x14ac:dyDescent="0.3">
      <c r="A18" s="19" t="s">
        <v>23</v>
      </c>
      <c r="B18" s="22" t="s">
        <v>24</v>
      </c>
      <c r="C18" s="21">
        <v>7072.38</v>
      </c>
      <c r="D18" s="21">
        <f>D20+D21+D24</f>
        <v>6678.3499999999995</v>
      </c>
      <c r="E18" s="21">
        <f>E24+E21+E20</f>
        <v>6869.22</v>
      </c>
      <c r="F18" s="21">
        <f>F24+F21+F20</f>
        <v>6369.4500000000007</v>
      </c>
      <c r="G18" s="21">
        <f>G24+G21+G20</f>
        <v>5879.4</v>
      </c>
      <c r="H18" s="21">
        <f>H24+H21+H20</f>
        <v>6369.4500000000007</v>
      </c>
      <c r="I18" s="21">
        <f>I24+I21+I20</f>
        <v>5879.4</v>
      </c>
      <c r="J18" s="23">
        <f>I26+I27</f>
        <v>2015.4099999999999</v>
      </c>
      <c r="K18" s="24"/>
      <c r="L18" s="24"/>
    </row>
    <row r="19" spans="1:15" ht="60.75" x14ac:dyDescent="0.3">
      <c r="A19" s="19" t="s">
        <v>25</v>
      </c>
      <c r="B19" s="22" t="s">
        <v>26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</row>
    <row r="20" spans="1:15" ht="20.25" customHeight="1" x14ac:dyDescent="0.3">
      <c r="A20" s="19" t="s">
        <v>27</v>
      </c>
      <c r="B20" s="20" t="s">
        <v>28</v>
      </c>
      <c r="C20" s="21">
        <v>26.17</v>
      </c>
      <c r="D20" s="21">
        <v>24.71</v>
      </c>
      <c r="E20" s="21">
        <v>25.42</v>
      </c>
      <c r="F20" s="21">
        <v>23.56</v>
      </c>
      <c r="G20" s="21">
        <v>21.76</v>
      </c>
      <c r="H20" s="21">
        <v>23.56</v>
      </c>
      <c r="I20" s="21">
        <v>21.76</v>
      </c>
      <c r="J20" s="75" t="s">
        <v>29</v>
      </c>
      <c r="K20" s="75"/>
      <c r="L20" s="75"/>
      <c r="M20" s="75"/>
      <c r="N20" s="75"/>
      <c r="O20" s="75"/>
    </row>
    <row r="21" spans="1:15" ht="20.25" x14ac:dyDescent="0.3">
      <c r="A21" s="19" t="s">
        <v>30</v>
      </c>
      <c r="B21" s="20" t="s">
        <v>31</v>
      </c>
      <c r="C21" s="21">
        <v>16.27</v>
      </c>
      <c r="D21" s="21">
        <v>15.36</v>
      </c>
      <c r="E21" s="21">
        <v>15.8</v>
      </c>
      <c r="F21" s="21">
        <v>14.65</v>
      </c>
      <c r="G21" s="21">
        <v>13.52</v>
      </c>
      <c r="H21" s="21">
        <v>14.65</v>
      </c>
      <c r="I21" s="21">
        <v>13.52</v>
      </c>
      <c r="J21" s="25">
        <f>I29/I28</f>
        <v>0.28536765646915019</v>
      </c>
      <c r="K21" s="26">
        <f>1-J21</f>
        <v>0.71463234353084981</v>
      </c>
      <c r="L21" s="27"/>
    </row>
    <row r="22" spans="1:15" ht="60.75" x14ac:dyDescent="0.3">
      <c r="A22" s="19" t="s">
        <v>32</v>
      </c>
      <c r="B22" s="20" t="s">
        <v>33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15" ht="81" x14ac:dyDescent="0.3">
      <c r="A23" s="19" t="s">
        <v>34</v>
      </c>
      <c r="B23" s="20" t="s">
        <v>35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15" ht="40.5" customHeight="1" x14ac:dyDescent="0.3">
      <c r="A24" s="19" t="s">
        <v>36</v>
      </c>
      <c r="B24" s="20" t="s">
        <v>37</v>
      </c>
      <c r="C24" s="21">
        <v>7029.94</v>
      </c>
      <c r="D24" s="21">
        <f t="shared" ref="D24:I24" si="1">D26+D27+D28</f>
        <v>6638.28</v>
      </c>
      <c r="E24" s="21">
        <f t="shared" si="1"/>
        <v>6828</v>
      </c>
      <c r="F24" s="21">
        <f t="shared" si="1"/>
        <v>6331.2400000000007</v>
      </c>
      <c r="G24" s="21">
        <f t="shared" si="1"/>
        <v>5844.119999999999</v>
      </c>
      <c r="H24" s="21">
        <f t="shared" si="1"/>
        <v>6331.2400000000007</v>
      </c>
      <c r="I24" s="21">
        <f t="shared" si="1"/>
        <v>5844.119999999999</v>
      </c>
      <c r="J24" s="76" t="s">
        <v>38</v>
      </c>
      <c r="K24" s="76"/>
      <c r="L24" s="76"/>
    </row>
    <row r="25" spans="1:15" ht="20.25" x14ac:dyDescent="0.3">
      <c r="A25" s="19" t="s">
        <v>39</v>
      </c>
      <c r="B25" s="22" t="s">
        <v>40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8"/>
      <c r="K25" s="29"/>
      <c r="L25" s="29"/>
    </row>
    <row r="26" spans="1:15" ht="20.25" x14ac:dyDescent="0.3">
      <c r="A26" s="19" t="s">
        <v>41</v>
      </c>
      <c r="B26" s="20" t="s">
        <v>42</v>
      </c>
      <c r="C26" s="21">
        <v>236.67</v>
      </c>
      <c r="D26" s="21">
        <v>307.76</v>
      </c>
      <c r="E26" s="21">
        <v>316.88</v>
      </c>
      <c r="F26" s="21">
        <v>294.01</v>
      </c>
      <c r="G26" s="21">
        <v>271.56</v>
      </c>
      <c r="H26" s="21">
        <v>294.01</v>
      </c>
      <c r="I26" s="21">
        <v>271.56</v>
      </c>
      <c r="J26" s="30">
        <f>I24-J18*J21</f>
        <v>5268.9871714755091</v>
      </c>
      <c r="K26" s="30"/>
      <c r="L26" s="31"/>
    </row>
    <row r="27" spans="1:15" ht="20.25" x14ac:dyDescent="0.3">
      <c r="A27" s="19" t="s">
        <v>43</v>
      </c>
      <c r="B27" s="20" t="s">
        <v>44</v>
      </c>
      <c r="C27" s="21">
        <v>2000.11</v>
      </c>
      <c r="D27" s="21">
        <v>1971.45</v>
      </c>
      <c r="E27" s="21">
        <v>2034.6</v>
      </c>
      <c r="F27" s="21">
        <v>1889.04</v>
      </c>
      <c r="G27" s="21">
        <v>1743.85</v>
      </c>
      <c r="H27" s="21">
        <v>1889.04</v>
      </c>
      <c r="I27" s="21">
        <v>1743.85</v>
      </c>
    </row>
    <row r="28" spans="1:15" ht="42.75" customHeight="1" x14ac:dyDescent="0.3">
      <c r="A28" s="19" t="s">
        <v>45</v>
      </c>
      <c r="B28" s="20" t="s">
        <v>46</v>
      </c>
      <c r="C28" s="21">
        <f t="shared" ref="C28:G28" si="2">C29+C30+C34+C38+C48</f>
        <v>4793.16</v>
      </c>
      <c r="D28" s="21">
        <f t="shared" si="2"/>
        <v>4359.07</v>
      </c>
      <c r="E28" s="21">
        <f t="shared" si="2"/>
        <v>4476.5199999999995</v>
      </c>
      <c r="F28" s="21">
        <f t="shared" si="2"/>
        <v>4148.1900000000005</v>
      </c>
      <c r="G28" s="21">
        <f t="shared" si="2"/>
        <v>3828.7099999999996</v>
      </c>
      <c r="H28" s="21">
        <f t="shared" ref="H28:I28" si="3">H29+H30+H34+H38+H48</f>
        <v>4148.1900000000005</v>
      </c>
      <c r="I28" s="21">
        <f t="shared" si="3"/>
        <v>3828.7099999999996</v>
      </c>
    </row>
    <row r="29" spans="1:15" ht="85.5" customHeight="1" x14ac:dyDescent="0.3">
      <c r="A29" s="32" t="s">
        <v>47</v>
      </c>
      <c r="B29" s="22" t="s">
        <v>48</v>
      </c>
      <c r="C29" s="33">
        <v>1923.03</v>
      </c>
      <c r="D29" s="33">
        <v>1509.89</v>
      </c>
      <c r="E29" s="33">
        <v>1693.66</v>
      </c>
      <c r="F29" s="21">
        <v>1357.68</v>
      </c>
      <c r="G29" s="21">
        <v>1092.5899999999999</v>
      </c>
      <c r="H29" s="21">
        <v>1357.68</v>
      </c>
      <c r="I29" s="21">
        <v>1092.5899999999999</v>
      </c>
    </row>
    <row r="30" spans="1:15" ht="40.5" x14ac:dyDescent="0.3">
      <c r="A30" s="32" t="s">
        <v>49</v>
      </c>
      <c r="B30" s="22" t="s">
        <v>50</v>
      </c>
      <c r="C30" s="33">
        <v>991.07</v>
      </c>
      <c r="D30" s="33">
        <v>980.02</v>
      </c>
      <c r="E30" s="33">
        <f>E31+E32+E33</f>
        <v>951.90000000000009</v>
      </c>
      <c r="F30" s="33">
        <f>F31+F32+F33</f>
        <v>954.85</v>
      </c>
      <c r="G30" s="33">
        <f>G31+G32+G33</f>
        <v>945.79</v>
      </c>
      <c r="H30" s="33">
        <f>H31+H32+H33</f>
        <v>954.85</v>
      </c>
      <c r="I30" s="33">
        <f>I31+I32+I33</f>
        <v>945.79</v>
      </c>
    </row>
    <row r="31" spans="1:15" ht="21" customHeight="1" x14ac:dyDescent="0.3">
      <c r="A31" s="32" t="s">
        <v>51</v>
      </c>
      <c r="B31" s="34" t="s">
        <v>52</v>
      </c>
      <c r="C31" s="33">
        <v>276.14</v>
      </c>
      <c r="D31" s="33">
        <v>266.16000000000003</v>
      </c>
      <c r="E31" s="33">
        <v>244.94</v>
      </c>
      <c r="F31" s="21">
        <v>232.49</v>
      </c>
      <c r="G31" s="21">
        <v>221.49</v>
      </c>
      <c r="H31" s="21">
        <v>232.49</v>
      </c>
      <c r="I31" s="21">
        <v>221.49</v>
      </c>
    </row>
    <row r="32" spans="1:15" ht="60.75" x14ac:dyDescent="0.3">
      <c r="A32" s="32" t="s">
        <v>53</v>
      </c>
      <c r="B32" s="35" t="s">
        <v>54</v>
      </c>
      <c r="C32" s="33">
        <v>714.93</v>
      </c>
      <c r="D32" s="33">
        <v>713.86</v>
      </c>
      <c r="E32" s="33">
        <v>706.96</v>
      </c>
      <c r="F32" s="21">
        <v>722.36</v>
      </c>
      <c r="G32" s="21">
        <v>724.3</v>
      </c>
      <c r="H32" s="21">
        <v>722.36</v>
      </c>
      <c r="I32" s="21">
        <v>724.3</v>
      </c>
    </row>
    <row r="33" spans="1:9" ht="60.75" x14ac:dyDescent="0.3">
      <c r="A33" s="32" t="s">
        <v>55</v>
      </c>
      <c r="B33" s="35" t="s">
        <v>56</v>
      </c>
      <c r="C33" s="33">
        <v>0</v>
      </c>
      <c r="D33" s="33">
        <v>0</v>
      </c>
      <c r="E33" s="33">
        <v>0</v>
      </c>
      <c r="F33" s="21">
        <f>H33</f>
        <v>0</v>
      </c>
      <c r="G33" s="21">
        <f>I33</f>
        <v>0</v>
      </c>
      <c r="H33" s="21">
        <v>0</v>
      </c>
      <c r="I33" s="21">
        <f>K33</f>
        <v>0</v>
      </c>
    </row>
    <row r="34" spans="1:9" ht="60.75" x14ac:dyDescent="0.3">
      <c r="A34" s="32" t="s">
        <v>57</v>
      </c>
      <c r="B34" s="22" t="s">
        <v>58</v>
      </c>
      <c r="C34" s="33">
        <v>0</v>
      </c>
      <c r="D34" s="33">
        <v>0</v>
      </c>
      <c r="E34" s="33">
        <f>E35+E36+E37</f>
        <v>2.64</v>
      </c>
      <c r="F34" s="33">
        <f>F35+F36+F37</f>
        <v>3.51</v>
      </c>
      <c r="G34" s="33">
        <f>G35+G36+G37</f>
        <v>3.83</v>
      </c>
      <c r="H34" s="33">
        <f>H35+H36+H37</f>
        <v>3.51</v>
      </c>
      <c r="I34" s="33">
        <f>I35+I36+I37</f>
        <v>3.83</v>
      </c>
    </row>
    <row r="35" spans="1:9" ht="20.25" x14ac:dyDescent="0.3">
      <c r="A35" s="32" t="s">
        <v>59</v>
      </c>
      <c r="B35" s="34" t="s">
        <v>52</v>
      </c>
      <c r="C35" s="33">
        <v>0</v>
      </c>
      <c r="D35" s="33">
        <v>0</v>
      </c>
      <c r="E35" s="33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ht="101.25" x14ac:dyDescent="0.3">
      <c r="A36" s="32" t="s">
        <v>60</v>
      </c>
      <c r="B36" s="35" t="s">
        <v>61</v>
      </c>
      <c r="C36" s="33">
        <v>0</v>
      </c>
      <c r="D36" s="33">
        <v>0</v>
      </c>
      <c r="E36" s="33">
        <v>2.64</v>
      </c>
      <c r="F36" s="21">
        <v>3.51</v>
      </c>
      <c r="G36" s="21">
        <v>3.83</v>
      </c>
      <c r="H36" s="21">
        <v>3.51</v>
      </c>
      <c r="I36" s="21">
        <v>3.83</v>
      </c>
    </row>
    <row r="37" spans="1:9" ht="60.75" x14ac:dyDescent="0.3">
      <c r="A37" s="32" t="s">
        <v>62</v>
      </c>
      <c r="B37" s="35" t="s">
        <v>56</v>
      </c>
      <c r="C37" s="33">
        <v>0</v>
      </c>
      <c r="D37" s="33">
        <v>0</v>
      </c>
      <c r="E37" s="33">
        <v>0</v>
      </c>
      <c r="F37" s="21">
        <v>0</v>
      </c>
      <c r="G37" s="21">
        <v>0</v>
      </c>
      <c r="H37" s="21">
        <v>0</v>
      </c>
      <c r="I37" s="21">
        <v>0</v>
      </c>
    </row>
    <row r="38" spans="1:9" ht="60.75" x14ac:dyDescent="0.3">
      <c r="A38" s="32" t="s">
        <v>63</v>
      </c>
      <c r="B38" s="22" t="s">
        <v>64</v>
      </c>
      <c r="C38" s="33">
        <v>1561.98</v>
      </c>
      <c r="D38" s="33">
        <f t="shared" ref="D38:I38" si="4">D39+D42+D45</f>
        <v>1521.09</v>
      </c>
      <c r="E38" s="33">
        <f t="shared" si="4"/>
        <v>1462.63</v>
      </c>
      <c r="F38" s="21">
        <f t="shared" si="4"/>
        <v>1450.5600000000002</v>
      </c>
      <c r="G38" s="21">
        <f t="shared" si="4"/>
        <v>1413.98</v>
      </c>
      <c r="H38" s="21">
        <f t="shared" si="4"/>
        <v>1450.5600000000002</v>
      </c>
      <c r="I38" s="21">
        <f t="shared" si="4"/>
        <v>1413.98</v>
      </c>
    </row>
    <row r="39" spans="1:9" ht="20.25" x14ac:dyDescent="0.3">
      <c r="A39" s="32" t="s">
        <v>65</v>
      </c>
      <c r="B39" s="34" t="s">
        <v>66</v>
      </c>
      <c r="C39" s="21">
        <v>1561.98</v>
      </c>
      <c r="D39" s="21">
        <v>1521.09</v>
      </c>
      <c r="E39" s="21">
        <f>E40+E41</f>
        <v>1459.8600000000001</v>
      </c>
      <c r="F39" s="21">
        <f>F40+F41</f>
        <v>1441.91</v>
      </c>
      <c r="G39" s="21">
        <f>G40+G41</f>
        <v>1402.6</v>
      </c>
      <c r="H39" s="21">
        <f>H40+H41</f>
        <v>1441.91</v>
      </c>
      <c r="I39" s="21">
        <f>I40+I41</f>
        <v>1402.6</v>
      </c>
    </row>
    <row r="40" spans="1:9" ht="37.5" x14ac:dyDescent="0.3">
      <c r="A40" s="32" t="s">
        <v>67</v>
      </c>
      <c r="B40" s="34" t="s">
        <v>68</v>
      </c>
      <c r="C40" s="33">
        <v>1532.15</v>
      </c>
      <c r="D40" s="33">
        <v>1489.45</v>
      </c>
      <c r="E40" s="33">
        <v>1431.88</v>
      </c>
      <c r="F40" s="21">
        <v>1408</v>
      </c>
      <c r="G40" s="21">
        <v>1368.1</v>
      </c>
      <c r="H40" s="21">
        <v>1408</v>
      </c>
      <c r="I40" s="21">
        <v>1368.1</v>
      </c>
    </row>
    <row r="41" spans="1:9" ht="37.5" x14ac:dyDescent="0.3">
      <c r="A41" s="32" t="s">
        <v>69</v>
      </c>
      <c r="B41" s="34" t="s">
        <v>70</v>
      </c>
      <c r="C41" s="33">
        <f>C39-C40</f>
        <v>29.829999999999927</v>
      </c>
      <c r="D41" s="33">
        <f>D39-D40</f>
        <v>31.639999999999873</v>
      </c>
      <c r="E41" s="33">
        <v>27.98</v>
      </c>
      <c r="F41" s="21">
        <v>33.909999999999997</v>
      </c>
      <c r="G41" s="21">
        <v>34.5</v>
      </c>
      <c r="H41" s="21">
        <v>33.909999999999997</v>
      </c>
      <c r="I41" s="21">
        <v>34.5</v>
      </c>
    </row>
    <row r="42" spans="1:9" ht="101.25" x14ac:dyDescent="0.3">
      <c r="A42" s="32" t="s">
        <v>71</v>
      </c>
      <c r="B42" s="35" t="s">
        <v>61</v>
      </c>
      <c r="C42" s="33">
        <v>0</v>
      </c>
      <c r="D42" s="33">
        <v>0</v>
      </c>
      <c r="E42" s="33">
        <f>E43+E44</f>
        <v>2.77</v>
      </c>
      <c r="F42" s="33">
        <f>F43+F44</f>
        <v>8.65</v>
      </c>
      <c r="G42" s="33">
        <f>G43+G44</f>
        <v>11.38</v>
      </c>
      <c r="H42" s="33">
        <f>H43+H44</f>
        <v>8.65</v>
      </c>
      <c r="I42" s="33">
        <f>I43+I44</f>
        <v>11.38</v>
      </c>
    </row>
    <row r="43" spans="1:9" ht="37.5" x14ac:dyDescent="0.3">
      <c r="A43" s="32" t="s">
        <v>72</v>
      </c>
      <c r="B43" s="34" t="s">
        <v>68</v>
      </c>
      <c r="C43" s="33"/>
      <c r="D43" s="33"/>
      <c r="E43" s="33">
        <v>2.77</v>
      </c>
      <c r="F43" s="21">
        <v>8.65</v>
      </c>
      <c r="G43" s="21">
        <v>11.38</v>
      </c>
      <c r="H43" s="21">
        <v>8.65</v>
      </c>
      <c r="I43" s="21">
        <v>11.38</v>
      </c>
    </row>
    <row r="44" spans="1:9" ht="37.5" x14ac:dyDescent="0.3">
      <c r="A44" s="32" t="s">
        <v>73</v>
      </c>
      <c r="B44" s="34" t="s">
        <v>70</v>
      </c>
      <c r="C44" s="33"/>
      <c r="D44" s="33"/>
      <c r="E44" s="33">
        <v>0</v>
      </c>
      <c r="F44" s="21">
        <v>0</v>
      </c>
      <c r="G44" s="21">
        <v>0</v>
      </c>
      <c r="H44" s="21">
        <v>0</v>
      </c>
      <c r="I44" s="21">
        <v>0</v>
      </c>
    </row>
    <row r="45" spans="1:9" ht="60.75" x14ac:dyDescent="0.3">
      <c r="A45" s="32" t="s">
        <v>74</v>
      </c>
      <c r="B45" s="35" t="s">
        <v>56</v>
      </c>
      <c r="C45" s="33">
        <v>0</v>
      </c>
      <c r="D45" s="33">
        <v>0</v>
      </c>
      <c r="E45" s="33">
        <v>0</v>
      </c>
      <c r="F45" s="21">
        <v>0</v>
      </c>
      <c r="G45" s="21">
        <v>0</v>
      </c>
      <c r="H45" s="21">
        <v>0</v>
      </c>
      <c r="I45" s="21">
        <v>0</v>
      </c>
    </row>
    <row r="46" spans="1:9" ht="37.5" x14ac:dyDescent="0.3">
      <c r="A46" s="32" t="s">
        <v>75</v>
      </c>
      <c r="B46" s="34" t="s">
        <v>68</v>
      </c>
      <c r="C46" s="33"/>
      <c r="D46" s="33"/>
      <c r="E46" s="33">
        <v>0</v>
      </c>
      <c r="F46" s="21">
        <v>0</v>
      </c>
      <c r="G46" s="21">
        <v>0</v>
      </c>
      <c r="H46" s="21">
        <v>0</v>
      </c>
      <c r="I46" s="21">
        <v>0</v>
      </c>
    </row>
    <row r="47" spans="1:9" ht="37.5" x14ac:dyDescent="0.3">
      <c r="A47" s="32" t="s">
        <v>76</v>
      </c>
      <c r="B47" s="34" t="s">
        <v>70</v>
      </c>
      <c r="C47" s="33"/>
      <c r="D47" s="33"/>
      <c r="E47" s="33">
        <v>0</v>
      </c>
      <c r="F47" s="21">
        <v>0</v>
      </c>
      <c r="G47" s="21">
        <v>0</v>
      </c>
      <c r="H47" s="21">
        <v>0</v>
      </c>
      <c r="I47" s="21">
        <v>0</v>
      </c>
    </row>
    <row r="48" spans="1:9" ht="40.5" x14ac:dyDescent="0.3">
      <c r="A48" s="32" t="s">
        <v>77</v>
      </c>
      <c r="B48" s="22" t="s">
        <v>78</v>
      </c>
      <c r="C48" s="33">
        <v>317.08</v>
      </c>
      <c r="D48" s="33">
        <v>348.07</v>
      </c>
      <c r="E48" s="33">
        <f>E49+E50</f>
        <v>365.69</v>
      </c>
      <c r="F48" s="33">
        <f>F49+F50</f>
        <v>381.59</v>
      </c>
      <c r="G48" s="33">
        <f>G49+G50</f>
        <v>372.52</v>
      </c>
      <c r="H48" s="33">
        <f>H49+H50</f>
        <v>381.59</v>
      </c>
      <c r="I48" s="33">
        <f>I49+I50</f>
        <v>372.52</v>
      </c>
    </row>
    <row r="49" spans="1:14" ht="60.75" x14ac:dyDescent="0.3">
      <c r="A49" s="32" t="s">
        <v>79</v>
      </c>
      <c r="B49" s="35" t="s">
        <v>80</v>
      </c>
      <c r="C49" s="33">
        <v>0</v>
      </c>
      <c r="D49" s="33">
        <v>0</v>
      </c>
      <c r="E49" s="33">
        <v>0</v>
      </c>
      <c r="F49" s="21">
        <v>0</v>
      </c>
      <c r="G49" s="21">
        <v>0</v>
      </c>
      <c r="H49" s="21">
        <v>0</v>
      </c>
      <c r="I49" s="21">
        <v>0</v>
      </c>
    </row>
    <row r="50" spans="1:14" ht="60.75" x14ac:dyDescent="0.3">
      <c r="A50" s="32" t="s">
        <v>81</v>
      </c>
      <c r="B50" s="35" t="s">
        <v>82</v>
      </c>
      <c r="C50" s="33">
        <v>317.08</v>
      </c>
      <c r="D50" s="33">
        <v>348.07</v>
      </c>
      <c r="E50" s="33">
        <v>365.69</v>
      </c>
      <c r="F50" s="21">
        <v>381.59</v>
      </c>
      <c r="G50" s="21">
        <v>372.52</v>
      </c>
      <c r="H50" s="21">
        <v>381.59</v>
      </c>
      <c r="I50" s="21">
        <v>372.52</v>
      </c>
    </row>
    <row r="51" spans="1:14" ht="60.75" x14ac:dyDescent="0.3">
      <c r="A51" s="32" t="s">
        <v>83</v>
      </c>
      <c r="B51" s="20" t="s">
        <v>84</v>
      </c>
      <c r="C51" s="33">
        <v>273</v>
      </c>
      <c r="D51" s="33">
        <v>0</v>
      </c>
      <c r="E51" s="33">
        <v>0</v>
      </c>
      <c r="F51" s="21">
        <v>0</v>
      </c>
      <c r="G51" s="21">
        <v>0</v>
      </c>
      <c r="H51" s="21">
        <v>0</v>
      </c>
      <c r="I51" s="21">
        <v>0</v>
      </c>
    </row>
    <row r="52" spans="1:14" ht="20.25" x14ac:dyDescent="0.3">
      <c r="A52" s="32" t="s">
        <v>85</v>
      </c>
      <c r="B52" s="20" t="s">
        <v>86</v>
      </c>
      <c r="C52" s="33">
        <v>4793.16</v>
      </c>
      <c r="D52" s="33">
        <f t="shared" ref="D52:I52" si="5">D28+D51</f>
        <v>4359.07</v>
      </c>
      <c r="E52" s="33">
        <f t="shared" si="5"/>
        <v>4476.5199999999995</v>
      </c>
      <c r="F52" s="33">
        <f t="shared" si="5"/>
        <v>4148.1900000000005</v>
      </c>
      <c r="G52" s="33">
        <f t="shared" si="5"/>
        <v>3828.7099999999996</v>
      </c>
      <c r="H52" s="33">
        <f t="shared" si="5"/>
        <v>4148.1900000000005</v>
      </c>
      <c r="I52" s="33">
        <f t="shared" si="5"/>
        <v>3828.7099999999996</v>
      </c>
    </row>
    <row r="53" spans="1:14" ht="46.5" customHeight="1" x14ac:dyDescent="0.3">
      <c r="A53" s="32" t="s">
        <v>87</v>
      </c>
      <c r="B53" s="20" t="s">
        <v>88</v>
      </c>
      <c r="C53" s="21">
        <v>11240.03</v>
      </c>
      <c r="D53" s="21">
        <f>D54</f>
        <v>10848.8</v>
      </c>
      <c r="E53" s="21">
        <v>10563.55</v>
      </c>
      <c r="F53" s="21">
        <f>F54</f>
        <v>12652.87</v>
      </c>
      <c r="G53" s="21">
        <f>G54</f>
        <v>10692</v>
      </c>
      <c r="H53" s="21">
        <f>H54</f>
        <v>12652.87</v>
      </c>
      <c r="I53" s="21">
        <f>I54</f>
        <v>10692</v>
      </c>
    </row>
    <row r="54" spans="1:14" ht="40.5" x14ac:dyDescent="0.3">
      <c r="A54" s="19" t="s">
        <v>89</v>
      </c>
      <c r="B54" s="22" t="s">
        <v>90</v>
      </c>
      <c r="C54" s="21">
        <v>11240.03</v>
      </c>
      <c r="D54" s="21">
        <v>10848.8</v>
      </c>
      <c r="E54" s="21">
        <v>10563.55</v>
      </c>
      <c r="F54" s="21">
        <v>12652.87</v>
      </c>
      <c r="G54" s="21">
        <v>10692</v>
      </c>
      <c r="H54" s="21">
        <v>12652.87</v>
      </c>
      <c r="I54" s="21">
        <v>10692</v>
      </c>
    </row>
    <row r="55" spans="1:14" ht="40.5" x14ac:dyDescent="0.3">
      <c r="A55" s="19" t="s">
        <v>91</v>
      </c>
      <c r="B55" s="22" t="s">
        <v>92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</row>
    <row r="56" spans="1:14" ht="48" customHeight="1" x14ac:dyDescent="0.3">
      <c r="A56" s="19" t="s">
        <v>93</v>
      </c>
      <c r="B56" s="20" t="s">
        <v>94</v>
      </c>
      <c r="C56" s="21">
        <v>6309.72</v>
      </c>
      <c r="D56" s="21">
        <f t="shared" ref="D56:I56" si="6">D57+D58+D59+D60+D61</f>
        <v>6176.97</v>
      </c>
      <c r="E56" s="21">
        <f t="shared" si="6"/>
        <v>6152.99</v>
      </c>
      <c r="F56" s="21">
        <f t="shared" si="6"/>
        <v>6199.64</v>
      </c>
      <c r="G56" s="21">
        <f t="shared" si="6"/>
        <v>6018.88</v>
      </c>
      <c r="H56" s="21">
        <f t="shared" si="6"/>
        <v>6199.64</v>
      </c>
      <c r="I56" s="21">
        <f t="shared" si="6"/>
        <v>6018.88</v>
      </c>
      <c r="J56" s="77" t="s">
        <v>95</v>
      </c>
      <c r="K56" s="77"/>
      <c r="L56" s="77"/>
      <c r="M56" s="36"/>
    </row>
    <row r="57" spans="1:14" ht="81" customHeight="1" x14ac:dyDescent="0.3">
      <c r="A57" s="19" t="s">
        <v>96</v>
      </c>
      <c r="B57" s="22" t="s">
        <v>97</v>
      </c>
      <c r="C57" s="21">
        <v>3255.76</v>
      </c>
      <c r="D57" s="21">
        <v>3149</v>
      </c>
      <c r="E57" s="21">
        <v>3245.5</v>
      </c>
      <c r="F57" s="21">
        <v>3221.52</v>
      </c>
      <c r="G57" s="21">
        <v>3122.05</v>
      </c>
      <c r="H57" s="21">
        <v>3221.52</v>
      </c>
      <c r="I57" s="21">
        <v>3122.05</v>
      </c>
      <c r="J57" s="78" t="s">
        <v>29</v>
      </c>
      <c r="K57" s="78"/>
      <c r="L57" s="78"/>
      <c r="M57" s="78"/>
    </row>
    <row r="58" spans="1:14" ht="40.5" x14ac:dyDescent="0.3">
      <c r="A58" s="19" t="s">
        <v>98</v>
      </c>
      <c r="B58" s="22" t="s">
        <v>99</v>
      </c>
      <c r="C58" s="21">
        <v>429.02</v>
      </c>
      <c r="D58" s="21">
        <v>424.04</v>
      </c>
      <c r="E58" s="21">
        <v>415.56</v>
      </c>
      <c r="F58" s="21">
        <v>425.97</v>
      </c>
      <c r="G58" s="21">
        <v>425</v>
      </c>
      <c r="H58" s="21">
        <v>425.97</v>
      </c>
      <c r="I58" s="21">
        <v>425</v>
      </c>
      <c r="J58" s="37">
        <f>I57/I56</f>
        <v>0.51870946089637937</v>
      </c>
      <c r="K58" s="38">
        <v>2530.5940000000001</v>
      </c>
      <c r="L58" s="39" t="s">
        <v>100</v>
      </c>
      <c r="M58" s="36"/>
      <c r="N58" s="14">
        <v>2631.7</v>
      </c>
    </row>
    <row r="59" spans="1:14" ht="60.75" x14ac:dyDescent="0.35">
      <c r="A59" s="19" t="s">
        <v>101</v>
      </c>
      <c r="B59" s="40" t="s">
        <v>102</v>
      </c>
      <c r="C59" s="21">
        <v>0</v>
      </c>
      <c r="D59" s="21">
        <v>0</v>
      </c>
      <c r="E59" s="21">
        <v>2.64</v>
      </c>
      <c r="F59" s="21">
        <v>3.51</v>
      </c>
      <c r="G59" s="21">
        <v>3.83</v>
      </c>
      <c r="H59" s="21">
        <v>3.51</v>
      </c>
      <c r="I59" s="21">
        <v>3.83</v>
      </c>
      <c r="K59" s="41">
        <v>591.45600000000002</v>
      </c>
      <c r="L59" s="42" t="s">
        <v>103</v>
      </c>
      <c r="N59" s="14">
        <v>589.79999999999995</v>
      </c>
    </row>
    <row r="60" spans="1:14" ht="40.5" x14ac:dyDescent="0.3">
      <c r="A60" s="19" t="s">
        <v>104</v>
      </c>
      <c r="B60" s="40" t="s">
        <v>105</v>
      </c>
      <c r="C60" s="21">
        <v>1521.57</v>
      </c>
      <c r="D60" s="21">
        <v>1481.84</v>
      </c>
      <c r="E60" s="21">
        <v>1420.99</v>
      </c>
      <c r="F60" s="21">
        <v>1400.6</v>
      </c>
      <c r="G60" s="21">
        <v>1364.99</v>
      </c>
      <c r="H60" s="21">
        <v>1400.6</v>
      </c>
      <c r="I60" s="21">
        <v>1364.99</v>
      </c>
      <c r="K60" s="43">
        <f>K58+K59</f>
        <v>3122.05</v>
      </c>
      <c r="N60" s="14">
        <f>N58+N59</f>
        <v>3221.5</v>
      </c>
    </row>
    <row r="61" spans="1:14" ht="40.5" x14ac:dyDescent="0.3">
      <c r="A61" s="19" t="s">
        <v>106</v>
      </c>
      <c r="B61" s="22" t="s">
        <v>107</v>
      </c>
      <c r="C61" s="21">
        <v>1103.3699999999999</v>
      </c>
      <c r="D61" s="21">
        <v>1122.0899999999999</v>
      </c>
      <c r="E61" s="21">
        <v>1068.3</v>
      </c>
      <c r="F61" s="21">
        <v>1148.04</v>
      </c>
      <c r="G61" s="21">
        <v>1103.01</v>
      </c>
      <c r="H61" s="21">
        <v>1148.04</v>
      </c>
      <c r="I61" s="21">
        <v>1103.01</v>
      </c>
    </row>
    <row r="62" spans="1:14" ht="60.75" x14ac:dyDescent="0.3">
      <c r="A62" s="19" t="s">
        <v>108</v>
      </c>
      <c r="B62" s="20" t="s">
        <v>109</v>
      </c>
      <c r="C62" s="21">
        <v>266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</row>
    <row r="63" spans="1:14" ht="20.25" x14ac:dyDescent="0.3">
      <c r="A63" s="19" t="s">
        <v>110</v>
      </c>
      <c r="B63" s="20" t="s">
        <v>111</v>
      </c>
      <c r="C63" s="21">
        <v>6309.72</v>
      </c>
      <c r="D63" s="21">
        <v>6877.73</v>
      </c>
      <c r="E63" s="21">
        <f>E56+E62</f>
        <v>6152.99</v>
      </c>
      <c r="F63" s="21">
        <f>F56+F62</f>
        <v>6199.64</v>
      </c>
      <c r="G63" s="21">
        <f>G56+G62</f>
        <v>6018.88</v>
      </c>
      <c r="H63" s="21">
        <f>H56+H62</f>
        <v>6199.64</v>
      </c>
      <c r="I63" s="21">
        <f>I56+I62</f>
        <v>6018.88</v>
      </c>
    </row>
    <row r="64" spans="1:14" ht="20.25" x14ac:dyDescent="0.3">
      <c r="A64" s="44"/>
      <c r="B64" s="45"/>
      <c r="C64" s="46"/>
      <c r="D64" s="46"/>
      <c r="E64" s="46"/>
      <c r="F64" s="46"/>
      <c r="G64" s="47"/>
      <c r="H64" s="46"/>
      <c r="I64" s="46"/>
    </row>
    <row r="65" spans="1:15" ht="20.25" customHeight="1" x14ac:dyDescent="0.3">
      <c r="A65" s="48" t="s">
        <v>112</v>
      </c>
      <c r="B65" s="49"/>
      <c r="C65" s="79" t="s">
        <v>113</v>
      </c>
      <c r="D65" s="79"/>
      <c r="E65" s="79"/>
      <c r="F65" s="4"/>
      <c r="G65" s="50"/>
      <c r="H65" s="50"/>
      <c r="I65" s="51"/>
      <c r="J65" s="51"/>
      <c r="K65" s="51"/>
      <c r="L65" s="51"/>
      <c r="M65" s="51"/>
      <c r="N65" s="51"/>
    </row>
    <row r="66" spans="1:15" ht="18.75" customHeight="1" x14ac:dyDescent="0.3">
      <c r="A66" s="49"/>
      <c r="B66" s="52" t="s">
        <v>114</v>
      </c>
      <c r="C66" s="50"/>
      <c r="D66" s="80" t="s">
        <v>115</v>
      </c>
      <c r="E66" s="80"/>
      <c r="F66" s="50"/>
      <c r="G66" s="50"/>
      <c r="H66" s="50"/>
      <c r="I66" s="51"/>
      <c r="J66" s="50"/>
      <c r="K66" s="51"/>
      <c r="L66" s="51"/>
      <c r="M66" s="51"/>
      <c r="N66" s="51"/>
    </row>
    <row r="67" spans="1:15" ht="20.25" customHeight="1" x14ac:dyDescent="0.3">
      <c r="A67" s="48" t="s">
        <v>116</v>
      </c>
      <c r="B67" s="49"/>
      <c r="C67" s="79" t="s">
        <v>117</v>
      </c>
      <c r="D67" s="79"/>
      <c r="E67" s="79"/>
      <c r="F67" s="53"/>
      <c r="G67" s="81" t="s">
        <v>118</v>
      </c>
      <c r="H67" s="81"/>
      <c r="I67" s="81"/>
      <c r="J67" s="81"/>
      <c r="K67" s="50"/>
      <c r="M67" s="50"/>
      <c r="N67" s="50"/>
    </row>
    <row r="68" spans="1:15" ht="18.75" customHeight="1" x14ac:dyDescent="0.3">
      <c r="A68" s="54"/>
      <c r="B68" s="52" t="s">
        <v>119</v>
      </c>
      <c r="C68" s="55"/>
      <c r="D68" s="72" t="s">
        <v>115</v>
      </c>
      <c r="E68" s="72"/>
      <c r="F68" s="53"/>
      <c r="G68" s="56" t="s">
        <v>120</v>
      </c>
      <c r="H68" s="53"/>
      <c r="I68" s="57" t="s">
        <v>121</v>
      </c>
      <c r="K68" s="50"/>
      <c r="M68" s="50"/>
      <c r="N68" s="50"/>
    </row>
    <row r="69" spans="1:15" x14ac:dyDescent="0.3">
      <c r="G69" s="53"/>
    </row>
    <row r="70" spans="1:15" x14ac:dyDescent="0.3">
      <c r="B70" s="59"/>
    </row>
    <row r="71" spans="1:15" x14ac:dyDescent="0.3"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</row>
    <row r="73" spans="1:15" s="61" customFormat="1" ht="15" x14ac:dyDescent="0.25"/>
    <row r="78" spans="1:15" x14ac:dyDescent="0.3">
      <c r="A78" s="62"/>
      <c r="B78" s="63"/>
      <c r="C78" s="63"/>
      <c r="D78" s="63"/>
      <c r="E78" s="63"/>
      <c r="F78" s="63"/>
      <c r="G78" s="63"/>
    </row>
    <row r="79" spans="1:15" x14ac:dyDescent="0.3">
      <c r="A79" s="62"/>
      <c r="B79" s="63"/>
      <c r="C79" s="63"/>
      <c r="D79" s="63"/>
      <c r="E79" s="63"/>
      <c r="F79" s="63"/>
      <c r="G79" s="63"/>
    </row>
    <row r="80" spans="1:15" x14ac:dyDescent="0.3">
      <c r="A80" s="62"/>
      <c r="B80" s="63"/>
      <c r="C80" s="63"/>
      <c r="D80" s="63"/>
      <c r="E80" s="63"/>
      <c r="F80" s="63"/>
      <c r="G80" s="63"/>
    </row>
    <row r="81" spans="1:7" x14ac:dyDescent="0.3">
      <c r="A81" s="62"/>
      <c r="B81" s="63"/>
      <c r="C81" s="63"/>
      <c r="D81" s="63"/>
      <c r="E81" s="63"/>
      <c r="F81" s="63"/>
      <c r="G81" s="63"/>
    </row>
    <row r="82" spans="1:7" x14ac:dyDescent="0.3">
      <c r="A82" s="62"/>
      <c r="B82" s="63"/>
      <c r="C82" s="63"/>
      <c r="D82" s="63"/>
      <c r="E82" s="63"/>
      <c r="F82" s="63"/>
      <c r="G82" s="63"/>
    </row>
    <row r="83" spans="1:7" x14ac:dyDescent="0.3">
      <c r="A83" s="62"/>
      <c r="B83" s="63"/>
      <c r="C83" s="63"/>
      <c r="D83" s="63"/>
      <c r="E83" s="63"/>
      <c r="F83" s="63"/>
      <c r="G83" s="63"/>
    </row>
    <row r="84" spans="1:7" x14ac:dyDescent="0.3">
      <c r="A84" s="62"/>
      <c r="B84" s="63"/>
      <c r="C84" s="63"/>
      <c r="D84" s="63"/>
      <c r="E84" s="63"/>
      <c r="F84" s="63"/>
      <c r="G84" s="63"/>
    </row>
    <row r="85" spans="1:7" x14ac:dyDescent="0.3">
      <c r="A85" s="62"/>
      <c r="B85" s="63"/>
      <c r="C85" s="63"/>
      <c r="D85" s="63"/>
      <c r="E85" s="63"/>
      <c r="F85" s="63"/>
      <c r="G85" s="63"/>
    </row>
    <row r="86" spans="1:7" x14ac:dyDescent="0.3">
      <c r="A86" s="62"/>
      <c r="B86" s="63"/>
      <c r="C86" s="63"/>
      <c r="D86" s="63"/>
      <c r="E86" s="63"/>
      <c r="F86" s="63"/>
      <c r="G86" s="63"/>
    </row>
    <row r="87" spans="1:7" x14ac:dyDescent="0.3">
      <c r="A87" s="62"/>
      <c r="B87" s="63"/>
      <c r="C87" s="63"/>
      <c r="D87" s="63"/>
      <c r="E87" s="63"/>
      <c r="F87" s="63"/>
      <c r="G87" s="63"/>
    </row>
    <row r="88" spans="1:7" x14ac:dyDescent="0.3">
      <c r="A88" s="62"/>
      <c r="B88" s="63"/>
      <c r="C88" s="63"/>
      <c r="D88" s="63"/>
      <c r="E88" s="63"/>
      <c r="F88" s="63"/>
      <c r="G88" s="63"/>
    </row>
    <row r="89" spans="1:7" x14ac:dyDescent="0.3">
      <c r="A89" s="62"/>
      <c r="B89" s="63"/>
      <c r="C89" s="63"/>
      <c r="D89" s="63"/>
      <c r="E89" s="63"/>
      <c r="F89" s="63"/>
      <c r="G89" s="63"/>
    </row>
    <row r="90" spans="1:7" x14ac:dyDescent="0.3">
      <c r="A90" s="62"/>
      <c r="B90" s="63"/>
      <c r="C90" s="63"/>
      <c r="D90" s="63"/>
      <c r="E90" s="63"/>
      <c r="F90" s="63"/>
      <c r="G90" s="63"/>
    </row>
    <row r="91" spans="1:7" x14ac:dyDescent="0.3">
      <c r="A91" s="62"/>
      <c r="B91" s="63"/>
      <c r="C91" s="63"/>
      <c r="D91" s="63"/>
      <c r="E91" s="63"/>
      <c r="F91" s="63"/>
      <c r="G91" s="63"/>
    </row>
    <row r="92" spans="1:7" x14ac:dyDescent="0.3">
      <c r="A92" s="62"/>
      <c r="B92" s="63"/>
      <c r="C92" s="63"/>
      <c r="D92" s="63"/>
      <c r="E92" s="63"/>
      <c r="F92" s="63"/>
      <c r="G92" s="63"/>
    </row>
    <row r="93" spans="1:7" x14ac:dyDescent="0.3">
      <c r="A93" s="62"/>
      <c r="B93" s="63"/>
      <c r="C93" s="63"/>
      <c r="D93" s="63"/>
      <c r="E93" s="63"/>
      <c r="F93" s="63"/>
      <c r="G93" s="63"/>
    </row>
    <row r="94" spans="1:7" x14ac:dyDescent="0.3">
      <c r="A94" s="62"/>
      <c r="B94" s="63"/>
      <c r="C94" s="63"/>
      <c r="D94" s="63"/>
      <c r="E94" s="63"/>
      <c r="F94" s="63"/>
      <c r="G94" s="63"/>
    </row>
    <row r="95" spans="1:7" x14ac:dyDescent="0.3">
      <c r="A95" s="62"/>
      <c r="B95" s="63"/>
      <c r="C95" s="63"/>
      <c r="D95" s="63"/>
      <c r="E95" s="63"/>
      <c r="F95" s="63"/>
      <c r="G95" s="63"/>
    </row>
    <row r="96" spans="1:7" x14ac:dyDescent="0.3">
      <c r="A96" s="62"/>
      <c r="B96" s="63"/>
      <c r="C96" s="63"/>
      <c r="D96" s="63"/>
      <c r="E96" s="63"/>
      <c r="F96" s="63"/>
      <c r="G96" s="63"/>
    </row>
    <row r="97" spans="1:7" x14ac:dyDescent="0.3">
      <c r="A97" s="62"/>
      <c r="B97" s="63"/>
      <c r="C97" s="63"/>
      <c r="D97" s="63"/>
      <c r="E97" s="63"/>
      <c r="F97" s="63"/>
      <c r="G97" s="63"/>
    </row>
    <row r="98" spans="1:7" x14ac:dyDescent="0.3">
      <c r="A98" s="62"/>
      <c r="B98" s="63"/>
      <c r="C98" s="63"/>
      <c r="D98" s="63"/>
      <c r="E98" s="63"/>
      <c r="F98" s="63"/>
      <c r="G98" s="63"/>
    </row>
    <row r="99" spans="1:7" x14ac:dyDescent="0.3">
      <c r="A99" s="62"/>
      <c r="B99" s="63"/>
      <c r="C99" s="63"/>
      <c r="D99" s="63"/>
      <c r="E99" s="63"/>
      <c r="F99" s="63"/>
      <c r="G99" s="63"/>
    </row>
    <row r="100" spans="1:7" x14ac:dyDescent="0.3">
      <c r="A100" s="62"/>
      <c r="B100" s="63"/>
      <c r="C100" s="63"/>
      <c r="D100" s="63"/>
      <c r="E100" s="63"/>
      <c r="F100" s="63"/>
      <c r="G100" s="63"/>
    </row>
    <row r="101" spans="1:7" x14ac:dyDescent="0.3">
      <c r="A101" s="62"/>
      <c r="B101" s="63"/>
      <c r="C101" s="63"/>
      <c r="D101" s="63"/>
      <c r="E101" s="63"/>
      <c r="F101" s="63"/>
      <c r="G101" s="63"/>
    </row>
    <row r="102" spans="1:7" x14ac:dyDescent="0.3">
      <c r="A102" s="62"/>
      <c r="B102" s="63"/>
      <c r="C102" s="63"/>
      <c r="D102" s="63"/>
      <c r="E102" s="63"/>
      <c r="F102" s="63"/>
      <c r="G102" s="63"/>
    </row>
    <row r="103" spans="1:7" x14ac:dyDescent="0.3">
      <c r="A103" s="62"/>
      <c r="B103" s="63"/>
      <c r="C103" s="63"/>
      <c r="D103" s="63"/>
      <c r="E103" s="63"/>
      <c r="F103" s="63"/>
      <c r="G103" s="63"/>
    </row>
  </sheetData>
  <mergeCells count="22">
    <mergeCell ref="D68:E68"/>
    <mergeCell ref="I13:I14"/>
    <mergeCell ref="J16:L16"/>
    <mergeCell ref="J17:L17"/>
    <mergeCell ref="J20:O20"/>
    <mergeCell ref="J24:L24"/>
    <mergeCell ref="J56:L56"/>
    <mergeCell ref="J57:M57"/>
    <mergeCell ref="C65:E65"/>
    <mergeCell ref="D66:E66"/>
    <mergeCell ref="C67:E67"/>
    <mergeCell ref="G67:J67"/>
    <mergeCell ref="F1:I1"/>
    <mergeCell ref="A4:I4"/>
    <mergeCell ref="A5:I5"/>
    <mergeCell ref="B6:H6"/>
    <mergeCell ref="A9:I9"/>
    <mergeCell ref="A12:A14"/>
    <mergeCell ref="B12:B14"/>
    <mergeCell ref="C12:I12"/>
    <mergeCell ref="C13:G13"/>
    <mergeCell ref="H13:H14"/>
  </mergeCells>
  <printOptions horizontalCentered="1"/>
  <pageMargins left="0.31527777777777799" right="0.31527777777777799" top="0.35416666666666702" bottom="0.35416666666666702" header="0.51180555555555496" footer="0.51180555555555496"/>
  <pageSetup paperSize="9" scale="5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Річний план (2026рік)</vt:lpstr>
      <vt:lpstr>Лист1</vt:lpstr>
      <vt:lpstr>Лист2</vt:lpstr>
      <vt:lpstr>Лист3</vt:lpstr>
      <vt:lpstr>'Річний план (2026рік)'!Область_друку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2025-05-08T05:23:21Z</dcterms:modified>
</cp:coreProperties>
</file>