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Лист1!$A$1:$P$47</definedName>
  </definedNames>
  <calcPr calcId="124519"/>
</workbook>
</file>

<file path=xl/calcChain.xml><?xml version="1.0" encoding="utf-8"?>
<calcChain xmlns="http://schemas.openxmlformats.org/spreadsheetml/2006/main">
  <c r="P44" i="1"/>
  <c r="P20"/>
  <c r="P21"/>
  <c r="P19" s="1"/>
  <c r="F19"/>
  <c r="G19"/>
  <c r="H19"/>
  <c r="I19"/>
  <c r="J19"/>
  <c r="K19"/>
  <c r="L19"/>
  <c r="M19"/>
  <c r="N19"/>
  <c r="O19"/>
  <c r="E19"/>
  <c r="F37"/>
  <c r="E37"/>
  <c r="F16" l="1"/>
  <c r="E16"/>
  <c r="G38"/>
  <c r="I38"/>
  <c r="K38"/>
  <c r="M38"/>
  <c r="O38"/>
  <c r="F39"/>
  <c r="F38" s="1"/>
  <c r="G39"/>
  <c r="H39"/>
  <c r="H38" s="1"/>
  <c r="I39"/>
  <c r="J39"/>
  <c r="J38" s="1"/>
  <c r="K39"/>
  <c r="L39"/>
  <c r="L38" s="1"/>
  <c r="M39"/>
  <c r="N39"/>
  <c r="N38" s="1"/>
  <c r="O39"/>
  <c r="E38"/>
  <c r="E39"/>
  <c r="P40"/>
  <c r="P39" s="1"/>
  <c r="P38" s="1"/>
  <c r="E28"/>
  <c r="O36"/>
  <c r="K36"/>
  <c r="J36"/>
  <c r="P30"/>
  <c r="P31"/>
  <c r="P32"/>
  <c r="P33"/>
  <c r="P34"/>
  <c r="P35"/>
  <c r="P36"/>
  <c r="P37"/>
  <c r="G24" l="1"/>
  <c r="G23" s="1"/>
  <c r="H24"/>
  <c r="H23" s="1"/>
  <c r="I24"/>
  <c r="I23" s="1"/>
  <c r="J24"/>
  <c r="J23" s="1"/>
  <c r="K24"/>
  <c r="K23" s="1"/>
  <c r="L24"/>
  <c r="L23" s="1"/>
  <c r="M24"/>
  <c r="M23" s="1"/>
  <c r="N24"/>
  <c r="N23" s="1"/>
  <c r="O24"/>
  <c r="O23" s="1"/>
  <c r="F26"/>
  <c r="F24" s="1"/>
  <c r="F23" s="1"/>
  <c r="E26"/>
  <c r="P26" s="1"/>
  <c r="P25"/>
  <c r="G28"/>
  <c r="H28"/>
  <c r="I28"/>
  <c r="I27" s="1"/>
  <c r="J28"/>
  <c r="J27" s="1"/>
  <c r="K28"/>
  <c r="K27" s="1"/>
  <c r="L28"/>
  <c r="L27" s="1"/>
  <c r="M28"/>
  <c r="N28"/>
  <c r="N27" s="1"/>
  <c r="O28"/>
  <c r="O27" s="1"/>
  <c r="P29"/>
  <c r="F28"/>
  <c r="G15"/>
  <c r="H15"/>
  <c r="I15"/>
  <c r="J15"/>
  <c r="K15"/>
  <c r="L15"/>
  <c r="M15"/>
  <c r="N15"/>
  <c r="O15"/>
  <c r="F15"/>
  <c r="E15"/>
  <c r="P16"/>
  <c r="M27"/>
  <c r="P43"/>
  <c r="F42"/>
  <c r="F41" s="1"/>
  <c r="G42"/>
  <c r="G41" s="1"/>
  <c r="H42"/>
  <c r="H41" s="1"/>
  <c r="I42"/>
  <c r="I41" s="1"/>
  <c r="J42"/>
  <c r="J41" s="1"/>
  <c r="K42"/>
  <c r="K41" s="1"/>
  <c r="L42"/>
  <c r="L41" s="1"/>
  <c r="M42"/>
  <c r="M41" s="1"/>
  <c r="N42"/>
  <c r="N41" s="1"/>
  <c r="O42"/>
  <c r="O41" s="1"/>
  <c r="E42"/>
  <c r="E41" s="1"/>
  <c r="P24" l="1"/>
  <c r="P23" s="1"/>
  <c r="E24"/>
  <c r="E23" s="1"/>
  <c r="P28"/>
  <c r="P42"/>
  <c r="P41"/>
  <c r="P17" l="1"/>
  <c r="P15" s="1"/>
  <c r="G14"/>
  <c r="E14"/>
  <c r="F18"/>
  <c r="G18"/>
  <c r="G44" s="1"/>
  <c r="H18"/>
  <c r="H44" s="1"/>
  <c r="I18"/>
  <c r="I44" s="1"/>
  <c r="K18"/>
  <c r="K44" s="1"/>
  <c r="L18"/>
  <c r="L44" s="1"/>
  <c r="M18"/>
  <c r="M44" s="1"/>
  <c r="N18"/>
  <c r="N44" s="1"/>
  <c r="O18"/>
  <c r="O44" s="1"/>
  <c r="E18"/>
  <c r="P22"/>
  <c r="F14"/>
  <c r="H14"/>
  <c r="I14"/>
  <c r="J14"/>
  <c r="K14"/>
  <c r="L14"/>
  <c r="M14"/>
  <c r="N14"/>
  <c r="O14"/>
  <c r="P14" l="1"/>
  <c r="J18"/>
  <c r="P18" l="1"/>
  <c r="J44"/>
  <c r="G27"/>
  <c r="H27"/>
  <c r="F27" l="1"/>
  <c r="F44" s="1"/>
  <c r="E27" l="1"/>
  <c r="E44" s="1"/>
  <c r="P27" l="1"/>
</calcChain>
</file>

<file path=xl/sharedStrings.xml><?xml version="1.0" encoding="utf-8"?>
<sst xmlns="http://schemas.openxmlformats.org/spreadsheetml/2006/main" count="112" uniqueCount="97">
  <si>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</si>
  <si>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</si>
  <si>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</si>
  <si>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</si>
  <si>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</si>
  <si>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</si>
  <si>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</si>
  <si>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</si>
  <si>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</si>
  <si>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</si>
  <si>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</si>
  <si>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</si>
  <si>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</si>
  <si>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</si>
  <si>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</si>
  <si>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</si>
  <si>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</si>
  <si>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</si>
  <si>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</si>
  <si>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</si>
  <si>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</si>
  <si>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</si>
  <si>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</si>
  <si>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</si>
  <si>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</si>
  <si>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</si>
  <si>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</si>
  <si>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до рішення виконкому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</si>
  <si>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</si>
  <si>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</si>
  <si>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</si>
  <si>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Додаток 3</t>
  </si>
  <si>
    <t>0200000</t>
  </si>
  <si>
    <t>Виконавчий комітет Дрогобицької міської ради</t>
  </si>
  <si>
    <t>0210000</t>
  </si>
  <si>
    <t>0180</t>
  </si>
  <si>
    <t>0600000</t>
  </si>
  <si>
    <t>Відділ освіти виконавчих органів Дрогобицької міської ради</t>
  </si>
  <si>
    <t>0610000</t>
  </si>
  <si>
    <t>0215049</t>
  </si>
  <si>
    <t>5049</t>
  </si>
  <si>
    <t>0810</t>
  </si>
  <si>
    <t>Виконання окремих заходів з реалізації соціального проекту `Активні парки - локації здорової України`</t>
  </si>
  <si>
    <t>1355300000</t>
  </si>
  <si>
    <t>0620</t>
  </si>
  <si>
    <t>1216030</t>
  </si>
  <si>
    <t>6030</t>
  </si>
  <si>
    <t>Організація благоустрою населених пунктів</t>
  </si>
  <si>
    <t>0640</t>
  </si>
  <si>
    <t>3710000</t>
  </si>
  <si>
    <t>3700000</t>
  </si>
  <si>
    <t>Фінансове управління Дрогобицької міської ради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</si>
  <si>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</si>
  <si>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</si>
  <si>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</si>
  <si>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видатків  бюджету Дрогобицької міської територіальної громади на 2025 рік</t>
  </si>
  <si>
    <t>від____________2025 №____</t>
  </si>
  <si>
    <t>0133</t>
  </si>
  <si>
    <t>Інша діяльність у сфері державного управління</t>
  </si>
  <si>
    <t>9770</t>
  </si>
  <si>
    <t>Інші субвенції з місцевого бюджету</t>
  </si>
  <si>
    <t xml:space="preserve">Візи:
Начальник фінансового управління                                                                                  Оксана САВРАН
</t>
  </si>
  <si>
    <t>1216013</t>
  </si>
  <si>
    <t>6013</t>
  </si>
  <si>
    <t>Забезпечення діяльності водопровідно-каналізаційного господарства</t>
  </si>
  <si>
    <t>1216091</t>
  </si>
  <si>
    <t>6091</t>
  </si>
  <si>
    <t>Будівництво-1 об'єктів житлово-комунального господарства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</si>
  <si>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</si>
  <si>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1217670</t>
  </si>
  <si>
    <t>7670</t>
  </si>
  <si>
    <t>0490</t>
  </si>
  <si>
    <t>Внески до статутного капіталу суб`єктів господарювання</t>
  </si>
  <si>
    <t>0210160</t>
  </si>
  <si>
    <t>0619770</t>
  </si>
  <si>
    <t>0700000</t>
  </si>
  <si>
    <t>Відділ охорони здоров`я виконавчих органів Дрогобицької міської ради</t>
  </si>
  <si>
    <t>0710000</t>
  </si>
  <si>
    <t>0712080</t>
  </si>
  <si>
    <t>2080</t>
  </si>
  <si>
    <t>0721</t>
  </si>
  <si>
    <t>Амбулаторно-поліклінічна допомога населенню, крім первинної медичної допомоги</t>
  </si>
  <si>
    <t>0712152</t>
  </si>
  <si>
    <t>2152</t>
  </si>
  <si>
    <t>0763</t>
  </si>
  <si>
    <t>Інші програми та заходи у сфері охорони здоров`я</t>
  </si>
  <si>
    <t>Заступник міського голови з гуманітарних та соціальних відносин                                                             Юрій КУШЛИК</t>
  </si>
  <si>
    <t>1210180</t>
  </si>
  <si>
    <t>1070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</si>
  <si>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</si>
  <si>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</si>
  <si>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</si>
  <si>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</si>
  <si>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3100000</t>
  </si>
  <si>
    <t>Управління майна громади Дрогобицької міської ради</t>
  </si>
  <si>
    <t>3110000</t>
  </si>
  <si>
    <t>3110160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</si>
</sst>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0" fontId="0" fillId="0" borderId="0" xfId="0" applyFont="1"/>
    <xf numFmtId="0" fontId="3" fillId="2" borderId="2" xfId="0" quotePrefix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7" fillId="2" borderId="0" xfId="0" applyFont="1" applyFill="1"/>
    <xf numFmtId="4" fontId="0" fillId="2" borderId="2" xfId="0" applyNumberFormat="1" applyFill="1" applyBorder="1" applyAlignment="1">
      <alignment vertical="center" wrapText="1"/>
    </xf>
    <xf numFmtId="0" fontId="3" fillId="0" borderId="0" xfId="0" applyFont="1"/>
    <xf numFmtId="0" fontId="8" fillId="2" borderId="2" xfId="0" quotePrefix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2" xfId="0" quotePrefix="1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0" fillId="2" borderId="1" xfId="0" quotePrefix="1" applyFill="1" applyBorder="1" applyAlignment="1">
      <alignment horizontal="center"/>
    </xf>
    <xf numFmtId="0" fontId="3" fillId="2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0" fillId="2" borderId="2" xfId="0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9"/>
  <sheetViews>
    <sheetView tabSelected="1" view="pageBreakPreview" zoomScale="89" zoomScaleSheetLayoutView="89" workbookViewId="0">
      <pane xSplit="7" ySplit="13" topLeftCell="H37" activePane="bottomRight" state="frozen"/>
      <selection pane="topRight" activeCell="H1" sqref="H1"/>
      <selection pane="bottomLeft" activeCell="A16" sqref="A16"/>
      <selection pane="bottomRight" activeCell="A32" sqref="A32:XFD32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>
      <c r="N1" s="24" t="s">
        <v>31</v>
      </c>
    </row>
    <row r="2" spans="1:16" ht="15.75">
      <c r="N2" s="24" t="s">
        <v>27</v>
      </c>
    </row>
    <row r="3" spans="1:16" ht="15.75">
      <c r="N3" s="24" t="s">
        <v>56</v>
      </c>
    </row>
    <row r="5" spans="1:16" ht="21">
      <c r="A5" s="40" t="s">
        <v>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21">
      <c r="A6" s="40" t="s">
        <v>55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>
      <c r="A7" s="33" t="s">
        <v>43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3" t="s">
        <v>16</v>
      </c>
      <c r="P8" s="4" t="s">
        <v>1</v>
      </c>
    </row>
    <row r="9" spans="1:16">
      <c r="A9" s="42" t="s">
        <v>2</v>
      </c>
      <c r="B9" s="42" t="s">
        <v>3</v>
      </c>
      <c r="C9" s="42" t="s">
        <v>4</v>
      </c>
      <c r="D9" s="38" t="s">
        <v>5</v>
      </c>
      <c r="E9" s="38" t="s">
        <v>6</v>
      </c>
      <c r="F9" s="38"/>
      <c r="G9" s="38"/>
      <c r="H9" s="38"/>
      <c r="I9" s="38"/>
      <c r="J9" s="38" t="s">
        <v>11</v>
      </c>
      <c r="K9" s="38"/>
      <c r="L9" s="38"/>
      <c r="M9" s="38"/>
      <c r="N9" s="38"/>
      <c r="O9" s="38"/>
      <c r="P9" s="38" t="s">
        <v>13</v>
      </c>
    </row>
    <row r="10" spans="1:16">
      <c r="A10" s="38"/>
      <c r="B10" s="38"/>
      <c r="C10" s="38"/>
      <c r="D10" s="38"/>
      <c r="E10" s="38" t="s">
        <v>7</v>
      </c>
      <c r="F10" s="38" t="s">
        <v>17</v>
      </c>
      <c r="G10" s="38" t="s">
        <v>8</v>
      </c>
      <c r="H10" s="38"/>
      <c r="I10" s="38" t="s">
        <v>10</v>
      </c>
      <c r="J10" s="38" t="s">
        <v>7</v>
      </c>
      <c r="K10" s="38" t="s">
        <v>12</v>
      </c>
      <c r="L10" s="38" t="s">
        <v>17</v>
      </c>
      <c r="M10" s="38" t="s">
        <v>8</v>
      </c>
      <c r="N10" s="38"/>
      <c r="O10" s="38" t="s">
        <v>10</v>
      </c>
      <c r="P10" s="38"/>
    </row>
    <row r="11" spans="1:16">
      <c r="A11" s="38"/>
      <c r="B11" s="38"/>
      <c r="C11" s="38"/>
      <c r="D11" s="38"/>
      <c r="E11" s="38"/>
      <c r="F11" s="38"/>
      <c r="G11" s="38" t="s">
        <v>18</v>
      </c>
      <c r="H11" s="38" t="s">
        <v>9</v>
      </c>
      <c r="I11" s="38"/>
      <c r="J11" s="38"/>
      <c r="K11" s="38"/>
      <c r="L11" s="38"/>
      <c r="M11" s="38" t="s">
        <v>19</v>
      </c>
      <c r="N11" s="38" t="s">
        <v>9</v>
      </c>
      <c r="O11" s="38"/>
      <c r="P11" s="38"/>
    </row>
    <row r="12" spans="1:16" ht="44.25" customHeight="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>
      <c r="A14" s="6" t="s">
        <v>32</v>
      </c>
      <c r="B14" s="7"/>
      <c r="C14" s="8"/>
      <c r="D14" s="14" t="s">
        <v>33</v>
      </c>
      <c r="E14" s="9">
        <f>E15</f>
        <v>66544</v>
      </c>
      <c r="F14" s="9">
        <f t="shared" ref="F14:O14" si="0">F15</f>
        <v>66544</v>
      </c>
      <c r="G14" s="9">
        <f t="shared" si="0"/>
        <v>115200</v>
      </c>
      <c r="H14" s="9">
        <f t="shared" si="0"/>
        <v>-10000</v>
      </c>
      <c r="I14" s="9">
        <f t="shared" si="0"/>
        <v>0</v>
      </c>
      <c r="J14" s="9">
        <f t="shared" si="0"/>
        <v>64000</v>
      </c>
      <c r="K14" s="9">
        <f t="shared" si="0"/>
        <v>64000</v>
      </c>
      <c r="L14" s="9">
        <f t="shared" si="0"/>
        <v>0</v>
      </c>
      <c r="M14" s="9">
        <f t="shared" si="0"/>
        <v>0</v>
      </c>
      <c r="N14" s="9">
        <f t="shared" si="0"/>
        <v>0</v>
      </c>
      <c r="O14" s="9">
        <f t="shared" si="0"/>
        <v>64000</v>
      </c>
      <c r="P14" s="9">
        <f t="shared" ref="P14:P26" si="1">E14+J14</f>
        <v>130544</v>
      </c>
    </row>
    <row r="15" spans="1:16">
      <c r="A15" s="6" t="s">
        <v>34</v>
      </c>
      <c r="B15" s="7"/>
      <c r="C15" s="8"/>
      <c r="D15" s="9"/>
      <c r="E15" s="9">
        <f t="shared" ref="E15:P15" si="2">SUM(E16:E17)</f>
        <v>66544</v>
      </c>
      <c r="F15" s="9">
        <f t="shared" si="2"/>
        <v>66544</v>
      </c>
      <c r="G15" s="9">
        <f t="shared" si="2"/>
        <v>115200</v>
      </c>
      <c r="H15" s="9">
        <f t="shared" si="2"/>
        <v>-10000</v>
      </c>
      <c r="I15" s="9">
        <f t="shared" si="2"/>
        <v>0</v>
      </c>
      <c r="J15" s="9">
        <f t="shared" si="2"/>
        <v>64000</v>
      </c>
      <c r="K15" s="9">
        <f t="shared" si="2"/>
        <v>64000</v>
      </c>
      <c r="L15" s="9">
        <f t="shared" si="2"/>
        <v>0</v>
      </c>
      <c r="M15" s="9">
        <f t="shared" si="2"/>
        <v>0</v>
      </c>
      <c r="N15" s="9">
        <f t="shared" si="2"/>
        <v>0</v>
      </c>
      <c r="O15" s="9">
        <f t="shared" si="2"/>
        <v>64000</v>
      </c>
      <c r="P15" s="9">
        <f t="shared" si="2"/>
        <v>130544</v>
      </c>
    </row>
    <row r="16" spans="1:16" ht="25.5">
      <c r="A16" s="10" t="s">
        <v>73</v>
      </c>
      <c r="B16" s="10" t="s">
        <v>28</v>
      </c>
      <c r="C16" s="11" t="s">
        <v>29</v>
      </c>
      <c r="D16" s="12" t="s">
        <v>30</v>
      </c>
      <c r="E16" s="25">
        <f>-64000-10000</f>
        <v>-74000</v>
      </c>
      <c r="F16" s="25">
        <f>-64000-10000</f>
        <v>-74000</v>
      </c>
      <c r="G16" s="25">
        <v>0</v>
      </c>
      <c r="H16" s="25">
        <v>-10000</v>
      </c>
      <c r="I16" s="25">
        <v>0</v>
      </c>
      <c r="J16" s="25">
        <v>64000</v>
      </c>
      <c r="K16" s="25">
        <v>64000</v>
      </c>
      <c r="L16" s="25">
        <v>0</v>
      </c>
      <c r="M16" s="25">
        <v>0</v>
      </c>
      <c r="N16" s="25">
        <v>0</v>
      </c>
      <c r="O16" s="25">
        <v>64000</v>
      </c>
      <c r="P16" s="25">
        <f t="shared" si="1"/>
        <v>-10000</v>
      </c>
    </row>
    <row r="17" spans="1:16" s="26" customFormat="1" ht="25.5">
      <c r="A17" s="10" t="s">
        <v>39</v>
      </c>
      <c r="B17" s="10" t="s">
        <v>40</v>
      </c>
      <c r="C17" s="11" t="s">
        <v>41</v>
      </c>
      <c r="D17" s="12" t="s">
        <v>42</v>
      </c>
      <c r="E17" s="13">
        <v>140544</v>
      </c>
      <c r="F17" s="13">
        <v>140544</v>
      </c>
      <c r="G17" s="13">
        <v>115200</v>
      </c>
      <c r="H17" s="13"/>
      <c r="I17" s="13"/>
      <c r="J17" s="13"/>
      <c r="K17" s="13"/>
      <c r="L17" s="13"/>
      <c r="M17" s="13"/>
      <c r="N17" s="13"/>
      <c r="O17" s="13"/>
      <c r="P17" s="13">
        <f t="shared" si="1"/>
        <v>140544</v>
      </c>
    </row>
    <row r="18" spans="1:16" s="26" customFormat="1">
      <c r="A18" s="27" t="s">
        <v>36</v>
      </c>
      <c r="B18" s="28"/>
      <c r="C18" s="29"/>
      <c r="D18" s="30" t="s">
        <v>37</v>
      </c>
      <c r="E18" s="31">
        <f>E19</f>
        <v>-700000</v>
      </c>
      <c r="F18" s="31">
        <f t="shared" ref="F18:O18" si="3">F19</f>
        <v>-700000</v>
      </c>
      <c r="G18" s="31">
        <f t="shared" si="3"/>
        <v>0</v>
      </c>
      <c r="H18" s="31">
        <f t="shared" si="3"/>
        <v>0</v>
      </c>
      <c r="I18" s="31">
        <f t="shared" si="3"/>
        <v>0</v>
      </c>
      <c r="J18" s="31">
        <f t="shared" si="3"/>
        <v>1121200</v>
      </c>
      <c r="K18" s="31">
        <f t="shared" si="3"/>
        <v>1121200</v>
      </c>
      <c r="L18" s="31">
        <f t="shared" si="3"/>
        <v>0</v>
      </c>
      <c r="M18" s="31">
        <f t="shared" si="3"/>
        <v>0</v>
      </c>
      <c r="N18" s="31">
        <f t="shared" si="3"/>
        <v>0</v>
      </c>
      <c r="O18" s="31">
        <f t="shared" si="3"/>
        <v>1121200</v>
      </c>
      <c r="P18" s="31">
        <f t="shared" si="1"/>
        <v>421200</v>
      </c>
    </row>
    <row r="19" spans="1:16" s="26" customFormat="1">
      <c r="A19" s="27" t="s">
        <v>38</v>
      </c>
      <c r="B19" s="28"/>
      <c r="C19" s="29"/>
      <c r="D19" s="31"/>
      <c r="E19" s="31">
        <f>E22+E21+E20</f>
        <v>-700000</v>
      </c>
      <c r="F19" s="31">
        <f t="shared" ref="F19:P19" si="4">F22+F21+F20</f>
        <v>-700000</v>
      </c>
      <c r="G19" s="31">
        <f t="shared" si="4"/>
        <v>0</v>
      </c>
      <c r="H19" s="31">
        <f t="shared" si="4"/>
        <v>0</v>
      </c>
      <c r="I19" s="31">
        <f t="shared" si="4"/>
        <v>0</v>
      </c>
      <c r="J19" s="31">
        <f t="shared" si="4"/>
        <v>1121200</v>
      </c>
      <c r="K19" s="31">
        <f t="shared" si="4"/>
        <v>1121200</v>
      </c>
      <c r="L19" s="31">
        <f t="shared" si="4"/>
        <v>0</v>
      </c>
      <c r="M19" s="31">
        <f t="shared" si="4"/>
        <v>0</v>
      </c>
      <c r="N19" s="31">
        <f t="shared" si="4"/>
        <v>0</v>
      </c>
      <c r="O19" s="31">
        <f t="shared" si="4"/>
        <v>1121200</v>
      </c>
      <c r="P19" s="31">
        <f t="shared" si="4"/>
        <v>421200</v>
      </c>
    </row>
    <row r="20" spans="1:16" s="26" customFormat="1">
      <c r="A20" s="20"/>
      <c r="B20" s="35">
        <v>1021</v>
      </c>
      <c r="C20" s="36"/>
      <c r="D20" s="13"/>
      <c r="E20" s="13">
        <v>-1100000</v>
      </c>
      <c r="F20" s="13">
        <v>-1100000</v>
      </c>
      <c r="G20" s="13"/>
      <c r="H20" s="13"/>
      <c r="I20" s="13"/>
      <c r="J20" s="13">
        <v>700000</v>
      </c>
      <c r="K20" s="13">
        <v>700000</v>
      </c>
      <c r="L20" s="13"/>
      <c r="M20" s="13"/>
      <c r="N20" s="13"/>
      <c r="O20" s="13">
        <v>700000</v>
      </c>
      <c r="P20" s="13">
        <f t="shared" si="1"/>
        <v>-400000</v>
      </c>
    </row>
    <row r="21" spans="1:16" s="26" customFormat="1">
      <c r="A21" s="20"/>
      <c r="B21" s="35">
        <v>1023</v>
      </c>
      <c r="C21" s="36"/>
      <c r="D21" s="13"/>
      <c r="E21" s="13">
        <v>400000</v>
      </c>
      <c r="F21" s="13">
        <v>400000</v>
      </c>
      <c r="G21" s="13"/>
      <c r="H21" s="13"/>
      <c r="I21" s="13"/>
      <c r="J21" s="13"/>
      <c r="K21" s="13"/>
      <c r="L21" s="13"/>
      <c r="M21" s="13"/>
      <c r="N21" s="13"/>
      <c r="O21" s="13"/>
      <c r="P21" s="13">
        <f t="shared" si="1"/>
        <v>400000</v>
      </c>
    </row>
    <row r="22" spans="1:16" s="26" customFormat="1">
      <c r="A22" s="20" t="s">
        <v>74</v>
      </c>
      <c r="B22" s="10" t="s">
        <v>59</v>
      </c>
      <c r="C22" s="11" t="s">
        <v>35</v>
      </c>
      <c r="D22" s="12" t="s">
        <v>60</v>
      </c>
      <c r="E22" s="13"/>
      <c r="F22" s="13"/>
      <c r="G22" s="13"/>
      <c r="H22" s="13"/>
      <c r="I22" s="13"/>
      <c r="J22" s="13">
        <v>421200</v>
      </c>
      <c r="K22" s="13">
        <v>421200</v>
      </c>
      <c r="L22" s="13"/>
      <c r="M22" s="13"/>
      <c r="N22" s="13"/>
      <c r="O22" s="13">
        <v>421200</v>
      </c>
      <c r="P22" s="13">
        <f t="shared" si="1"/>
        <v>421200</v>
      </c>
    </row>
    <row r="23" spans="1:16">
      <c r="A23" s="6" t="s">
        <v>75</v>
      </c>
      <c r="B23" s="7"/>
      <c r="C23" s="8"/>
      <c r="D23" s="32" t="s">
        <v>76</v>
      </c>
      <c r="E23" s="9">
        <f>E24</f>
        <v>20800</v>
      </c>
      <c r="F23" s="9">
        <f t="shared" ref="F23:P23" si="5">F24</f>
        <v>20800</v>
      </c>
      <c r="G23" s="9">
        <f t="shared" si="5"/>
        <v>0</v>
      </c>
      <c r="H23" s="9">
        <f t="shared" si="5"/>
        <v>0</v>
      </c>
      <c r="I23" s="9">
        <f t="shared" si="5"/>
        <v>0</v>
      </c>
      <c r="J23" s="9">
        <f t="shared" si="5"/>
        <v>0</v>
      </c>
      <c r="K23" s="9">
        <f t="shared" si="5"/>
        <v>0</v>
      </c>
      <c r="L23" s="9">
        <f t="shared" si="5"/>
        <v>0</v>
      </c>
      <c r="M23" s="9">
        <f t="shared" si="5"/>
        <v>0</v>
      </c>
      <c r="N23" s="9">
        <f t="shared" si="5"/>
        <v>0</v>
      </c>
      <c r="O23" s="9">
        <f t="shared" si="5"/>
        <v>0</v>
      </c>
      <c r="P23" s="9">
        <f t="shared" si="5"/>
        <v>20800</v>
      </c>
    </row>
    <row r="24" spans="1:16">
      <c r="A24" s="6" t="s">
        <v>77</v>
      </c>
      <c r="B24" s="7"/>
      <c r="C24" s="8"/>
      <c r="D24" s="9"/>
      <c r="E24" s="9">
        <f>E25+E26</f>
        <v>20800</v>
      </c>
      <c r="F24" s="9">
        <f t="shared" ref="F24:P24" si="6">F25+F26</f>
        <v>20800</v>
      </c>
      <c r="G24" s="9">
        <f t="shared" si="6"/>
        <v>0</v>
      </c>
      <c r="H24" s="9">
        <f t="shared" si="6"/>
        <v>0</v>
      </c>
      <c r="I24" s="9">
        <f t="shared" si="6"/>
        <v>0</v>
      </c>
      <c r="J24" s="9">
        <f t="shared" si="6"/>
        <v>0</v>
      </c>
      <c r="K24" s="9">
        <f t="shared" si="6"/>
        <v>0</v>
      </c>
      <c r="L24" s="9">
        <f t="shared" si="6"/>
        <v>0</v>
      </c>
      <c r="M24" s="9">
        <f t="shared" si="6"/>
        <v>0</v>
      </c>
      <c r="N24" s="9">
        <f t="shared" si="6"/>
        <v>0</v>
      </c>
      <c r="O24" s="9">
        <f t="shared" si="6"/>
        <v>0</v>
      </c>
      <c r="P24" s="9">
        <f t="shared" si="6"/>
        <v>20800</v>
      </c>
    </row>
    <row r="25" spans="1:16" ht="27" customHeight="1">
      <c r="A25" s="10" t="s">
        <v>78</v>
      </c>
      <c r="B25" s="10" t="s">
        <v>79</v>
      </c>
      <c r="C25" s="11" t="s">
        <v>80</v>
      </c>
      <c r="D25" s="12" t="s">
        <v>81</v>
      </c>
      <c r="E25" s="25">
        <v>416658</v>
      </c>
      <c r="F25" s="25">
        <v>416658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f t="shared" si="1"/>
        <v>416658</v>
      </c>
    </row>
    <row r="26" spans="1:16">
      <c r="A26" s="10" t="s">
        <v>82</v>
      </c>
      <c r="B26" s="10" t="s">
        <v>83</v>
      </c>
      <c r="C26" s="11" t="s">
        <v>84</v>
      </c>
      <c r="D26" s="12" t="s">
        <v>85</v>
      </c>
      <c r="E26" s="25">
        <f>-416658+20800</f>
        <v>-395858</v>
      </c>
      <c r="F26" s="25">
        <f>-416658+20800</f>
        <v>-395858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f t="shared" si="1"/>
        <v>-395858</v>
      </c>
    </row>
    <row r="27" spans="1:16">
      <c r="A27" s="6" t="s">
        <v>20</v>
      </c>
      <c r="B27" s="7"/>
      <c r="C27" s="8"/>
      <c r="D27" s="14" t="s">
        <v>21</v>
      </c>
      <c r="E27" s="9">
        <f>E28</f>
        <v>6063253</v>
      </c>
      <c r="F27" s="9">
        <f t="shared" ref="F27:O27" si="7">F28</f>
        <v>6063253</v>
      </c>
      <c r="G27" s="9">
        <f t="shared" si="7"/>
        <v>0</v>
      </c>
      <c r="H27" s="9">
        <f t="shared" si="7"/>
        <v>0</v>
      </c>
      <c r="I27" s="9">
        <f t="shared" si="7"/>
        <v>0</v>
      </c>
      <c r="J27" s="9">
        <f t="shared" si="7"/>
        <v>6494276</v>
      </c>
      <c r="K27" s="9">
        <f t="shared" si="7"/>
        <v>6494276</v>
      </c>
      <c r="L27" s="9">
        <f t="shared" si="7"/>
        <v>0</v>
      </c>
      <c r="M27" s="9">
        <f t="shared" si="7"/>
        <v>0</v>
      </c>
      <c r="N27" s="9">
        <f t="shared" si="7"/>
        <v>0</v>
      </c>
      <c r="O27" s="9">
        <f t="shared" si="7"/>
        <v>6494276</v>
      </c>
      <c r="P27" s="9">
        <f t="shared" ref="P27" si="8">J27+E27</f>
        <v>12557529</v>
      </c>
    </row>
    <row r="28" spans="1:16">
      <c r="A28" s="6" t="s">
        <v>22</v>
      </c>
      <c r="B28" s="7"/>
      <c r="C28" s="8"/>
      <c r="D28" s="9"/>
      <c r="E28" s="9">
        <f>SUM(E29:E37)</f>
        <v>6063253</v>
      </c>
      <c r="F28" s="9">
        <f t="shared" ref="F28:P28" si="9">SUM(F29:F37)</f>
        <v>6063253</v>
      </c>
      <c r="G28" s="9">
        <f t="shared" si="9"/>
        <v>0</v>
      </c>
      <c r="H28" s="9">
        <f t="shared" si="9"/>
        <v>0</v>
      </c>
      <c r="I28" s="9">
        <f t="shared" si="9"/>
        <v>0</v>
      </c>
      <c r="J28" s="9">
        <f t="shared" si="9"/>
        <v>6494276</v>
      </c>
      <c r="K28" s="9">
        <f t="shared" si="9"/>
        <v>6494276</v>
      </c>
      <c r="L28" s="9">
        <f t="shared" si="9"/>
        <v>0</v>
      </c>
      <c r="M28" s="9">
        <f t="shared" si="9"/>
        <v>0</v>
      </c>
      <c r="N28" s="9">
        <f t="shared" si="9"/>
        <v>0</v>
      </c>
      <c r="O28" s="9">
        <f t="shared" si="9"/>
        <v>6494276</v>
      </c>
      <c r="P28" s="9">
        <f t="shared" si="9"/>
        <v>12557529</v>
      </c>
    </row>
    <row r="29" spans="1:16">
      <c r="A29" s="10" t="s">
        <v>87</v>
      </c>
      <c r="B29" s="10" t="s">
        <v>35</v>
      </c>
      <c r="C29" s="11" t="s">
        <v>57</v>
      </c>
      <c r="D29" s="12" t="s">
        <v>58</v>
      </c>
      <c r="E29" s="25">
        <v>510000</v>
      </c>
      <c r="F29" s="25">
        <v>510000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f t="shared" ref="P29:P40" si="10">E29+J29</f>
        <v>510000</v>
      </c>
    </row>
    <row r="30" spans="1:16" s="34" customFormat="1" ht="25.5">
      <c r="A30" s="20">
        <v>1213230</v>
      </c>
      <c r="B30" s="20">
        <v>3230</v>
      </c>
      <c r="C30" s="21" t="s">
        <v>88</v>
      </c>
      <c r="D30" s="13" t="s">
        <v>89</v>
      </c>
      <c r="E30" s="13">
        <v>700000</v>
      </c>
      <c r="F30" s="13">
        <v>700000</v>
      </c>
      <c r="G30" s="13"/>
      <c r="H30" s="13"/>
      <c r="I30" s="13"/>
      <c r="J30" s="13"/>
      <c r="K30" s="13"/>
      <c r="L30" s="13"/>
      <c r="M30" s="13"/>
      <c r="N30" s="13"/>
      <c r="O30" s="13"/>
      <c r="P30" s="25">
        <f t="shared" si="10"/>
        <v>700000</v>
      </c>
    </row>
    <row r="31" spans="1:16" s="34" customFormat="1">
      <c r="A31" s="20" t="s">
        <v>62</v>
      </c>
      <c r="B31" s="20" t="s">
        <v>63</v>
      </c>
      <c r="C31" s="21" t="s">
        <v>44</v>
      </c>
      <c r="D31" s="22" t="s">
        <v>64</v>
      </c>
      <c r="E31" s="13">
        <v>2000000</v>
      </c>
      <c r="F31" s="13">
        <v>2000000</v>
      </c>
      <c r="G31" s="13"/>
      <c r="H31" s="13"/>
      <c r="I31" s="13"/>
      <c r="J31" s="13"/>
      <c r="K31" s="13"/>
      <c r="L31" s="13"/>
      <c r="M31" s="13"/>
      <c r="N31" s="13"/>
      <c r="O31" s="13"/>
      <c r="P31" s="25">
        <f t="shared" si="10"/>
        <v>2000000</v>
      </c>
    </row>
    <row r="32" spans="1:16" s="34" customFormat="1" ht="25.5">
      <c r="A32" s="20" t="s">
        <v>90</v>
      </c>
      <c r="B32" s="20" t="s">
        <v>91</v>
      </c>
      <c r="C32" s="21" t="s">
        <v>44</v>
      </c>
      <c r="D32" s="22" t="s">
        <v>92</v>
      </c>
      <c r="E32" s="13">
        <v>1400000</v>
      </c>
      <c r="F32" s="13">
        <v>1400000</v>
      </c>
      <c r="G32" s="13"/>
      <c r="H32" s="13"/>
      <c r="I32" s="13"/>
      <c r="J32" s="13"/>
      <c r="K32" s="13"/>
      <c r="L32" s="13"/>
      <c r="M32" s="13"/>
      <c r="N32" s="13"/>
      <c r="O32" s="13"/>
      <c r="P32" s="13">
        <f t="shared" si="10"/>
        <v>1400000</v>
      </c>
    </row>
    <row r="33" spans="1:16" s="26" customFormat="1">
      <c r="A33" s="20" t="s">
        <v>45</v>
      </c>
      <c r="B33" s="20" t="s">
        <v>46</v>
      </c>
      <c r="C33" s="21" t="s">
        <v>44</v>
      </c>
      <c r="D33" s="22" t="s">
        <v>47</v>
      </c>
      <c r="E33" s="13"/>
      <c r="F33" s="13"/>
      <c r="G33" s="13"/>
      <c r="H33" s="13"/>
      <c r="I33" s="13"/>
      <c r="J33" s="13">
        <v>5894276</v>
      </c>
      <c r="K33" s="13">
        <v>5894276</v>
      </c>
      <c r="L33" s="13"/>
      <c r="M33" s="13"/>
      <c r="N33" s="13"/>
      <c r="O33" s="13">
        <v>5894276</v>
      </c>
      <c r="P33" s="25">
        <f t="shared" si="10"/>
        <v>5894276</v>
      </c>
    </row>
    <row r="34" spans="1:16" s="26" customFormat="1">
      <c r="A34" s="20" t="s">
        <v>65</v>
      </c>
      <c r="B34" s="20" t="s">
        <v>66</v>
      </c>
      <c r="C34" s="21" t="s">
        <v>48</v>
      </c>
      <c r="D34" s="13" t="s">
        <v>67</v>
      </c>
      <c r="E34" s="13"/>
      <c r="F34" s="13"/>
      <c r="G34" s="13"/>
      <c r="H34" s="13"/>
      <c r="I34" s="13"/>
      <c r="J34" s="13">
        <v>-700000</v>
      </c>
      <c r="K34" s="13">
        <v>-700000</v>
      </c>
      <c r="L34" s="13"/>
      <c r="M34" s="13"/>
      <c r="N34" s="13"/>
      <c r="O34" s="13">
        <v>-700000</v>
      </c>
      <c r="P34" s="25">
        <f t="shared" si="10"/>
        <v>-700000</v>
      </c>
    </row>
    <row r="35" spans="1:16" s="26" customFormat="1" ht="25.5">
      <c r="A35" s="20" t="s">
        <v>23</v>
      </c>
      <c r="B35" s="20" t="s">
        <v>24</v>
      </c>
      <c r="C35" s="21" t="s">
        <v>25</v>
      </c>
      <c r="D35" s="22" t="s">
        <v>26</v>
      </c>
      <c r="E35" s="13">
        <v>443253</v>
      </c>
      <c r="F35" s="13">
        <v>443253</v>
      </c>
      <c r="G35" s="13"/>
      <c r="H35" s="13"/>
      <c r="I35" s="13"/>
      <c r="J35" s="13">
        <v>910800</v>
      </c>
      <c r="K35" s="13">
        <v>910800</v>
      </c>
      <c r="L35" s="13"/>
      <c r="M35" s="13"/>
      <c r="N35" s="13"/>
      <c r="O35" s="13">
        <v>910800</v>
      </c>
      <c r="P35" s="25">
        <f t="shared" si="10"/>
        <v>1354053</v>
      </c>
    </row>
    <row r="36" spans="1:16">
      <c r="A36" s="10" t="s">
        <v>69</v>
      </c>
      <c r="B36" s="10" t="s">
        <v>70</v>
      </c>
      <c r="C36" s="11" t="s">
        <v>71</v>
      </c>
      <c r="D36" s="12" t="s">
        <v>72</v>
      </c>
      <c r="E36" s="25"/>
      <c r="F36" s="25"/>
      <c r="G36" s="25"/>
      <c r="H36" s="25"/>
      <c r="I36" s="25"/>
      <c r="J36" s="25">
        <f>1300000-910800</f>
        <v>389200</v>
      </c>
      <c r="K36" s="25">
        <f>1300000-910800</f>
        <v>389200</v>
      </c>
      <c r="L36" s="25"/>
      <c r="M36" s="25"/>
      <c r="N36" s="25"/>
      <c r="O36" s="25">
        <f>1300000-910800</f>
        <v>389200</v>
      </c>
      <c r="P36" s="25">
        <f t="shared" si="10"/>
        <v>389200</v>
      </c>
    </row>
    <row r="37" spans="1:16" ht="38.25">
      <c r="A37" s="10">
        <v>1219730</v>
      </c>
      <c r="B37" s="10">
        <v>9730</v>
      </c>
      <c r="C37" s="11" t="s">
        <v>35</v>
      </c>
      <c r="D37" s="25" t="s">
        <v>68</v>
      </c>
      <c r="E37" s="25">
        <f>800000+210000</f>
        <v>1010000</v>
      </c>
      <c r="F37" s="25">
        <f>800000+210000</f>
        <v>1010000</v>
      </c>
      <c r="G37" s="25"/>
      <c r="H37" s="25"/>
      <c r="I37" s="25"/>
      <c r="J37" s="25"/>
      <c r="K37" s="25"/>
      <c r="L37" s="25"/>
      <c r="M37" s="25"/>
      <c r="N37" s="25"/>
      <c r="O37" s="25"/>
      <c r="P37" s="25">
        <f t="shared" si="10"/>
        <v>1010000</v>
      </c>
    </row>
    <row r="38" spans="1:16">
      <c r="A38" s="6" t="s">
        <v>93</v>
      </c>
      <c r="B38" s="7"/>
      <c r="C38" s="8"/>
      <c r="D38" s="32" t="s">
        <v>94</v>
      </c>
      <c r="E38" s="9">
        <f>E39</f>
        <v>10000</v>
      </c>
      <c r="F38" s="9">
        <f t="shared" ref="F38:P39" si="11">F39</f>
        <v>10000</v>
      </c>
      <c r="G38" s="9">
        <f t="shared" si="11"/>
        <v>0</v>
      </c>
      <c r="H38" s="9">
        <f t="shared" si="11"/>
        <v>0</v>
      </c>
      <c r="I38" s="9">
        <f t="shared" si="11"/>
        <v>0</v>
      </c>
      <c r="J38" s="9">
        <f t="shared" si="11"/>
        <v>0</v>
      </c>
      <c r="K38" s="9">
        <f t="shared" si="11"/>
        <v>0</v>
      </c>
      <c r="L38" s="9">
        <f t="shared" si="11"/>
        <v>0</v>
      </c>
      <c r="M38" s="9">
        <f t="shared" si="11"/>
        <v>0</v>
      </c>
      <c r="N38" s="9">
        <f t="shared" si="11"/>
        <v>0</v>
      </c>
      <c r="O38" s="9">
        <f t="shared" si="11"/>
        <v>0</v>
      </c>
      <c r="P38" s="9">
        <f t="shared" si="11"/>
        <v>10000</v>
      </c>
    </row>
    <row r="39" spans="1:16">
      <c r="A39" s="6" t="s">
        <v>95</v>
      </c>
      <c r="B39" s="7"/>
      <c r="C39" s="8"/>
      <c r="D39" s="32"/>
      <c r="E39" s="9">
        <f>E40</f>
        <v>10000</v>
      </c>
      <c r="F39" s="9">
        <f t="shared" si="11"/>
        <v>10000</v>
      </c>
      <c r="G39" s="9">
        <f t="shared" si="11"/>
        <v>0</v>
      </c>
      <c r="H39" s="9">
        <f t="shared" si="11"/>
        <v>0</v>
      </c>
      <c r="I39" s="9">
        <f t="shared" si="11"/>
        <v>0</v>
      </c>
      <c r="J39" s="9">
        <f t="shared" si="11"/>
        <v>0</v>
      </c>
      <c r="K39" s="9">
        <f t="shared" si="11"/>
        <v>0</v>
      </c>
      <c r="L39" s="9">
        <f t="shared" si="11"/>
        <v>0</v>
      </c>
      <c r="M39" s="9">
        <f t="shared" si="11"/>
        <v>0</v>
      </c>
      <c r="N39" s="9">
        <f t="shared" si="11"/>
        <v>0</v>
      </c>
      <c r="O39" s="9">
        <f t="shared" si="11"/>
        <v>0</v>
      </c>
      <c r="P39" s="9">
        <f t="shared" si="11"/>
        <v>10000</v>
      </c>
    </row>
    <row r="40" spans="1:16" ht="25.5">
      <c r="A40" s="10" t="s">
        <v>96</v>
      </c>
      <c r="B40" s="10" t="s">
        <v>28</v>
      </c>
      <c r="C40" s="11" t="s">
        <v>29</v>
      </c>
      <c r="D40" s="12" t="s">
        <v>30</v>
      </c>
      <c r="E40" s="25">
        <v>10000</v>
      </c>
      <c r="F40" s="25">
        <v>10000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>
        <f t="shared" si="10"/>
        <v>10000</v>
      </c>
    </row>
    <row r="41" spans="1:16">
      <c r="A41" s="6" t="s">
        <v>50</v>
      </c>
      <c r="B41" s="7"/>
      <c r="C41" s="8"/>
      <c r="D41" s="32" t="s">
        <v>51</v>
      </c>
      <c r="E41" s="9">
        <f>E42</f>
        <v>-440000</v>
      </c>
      <c r="F41" s="9">
        <f t="shared" ref="F41:O41" si="12">F42</f>
        <v>-440000</v>
      </c>
      <c r="G41" s="9">
        <f t="shared" si="12"/>
        <v>0</v>
      </c>
      <c r="H41" s="9">
        <f t="shared" si="12"/>
        <v>0</v>
      </c>
      <c r="I41" s="9">
        <f t="shared" si="12"/>
        <v>0</v>
      </c>
      <c r="J41" s="9">
        <f t="shared" si="12"/>
        <v>640000</v>
      </c>
      <c r="K41" s="9">
        <f t="shared" si="12"/>
        <v>640000</v>
      </c>
      <c r="L41" s="9">
        <f t="shared" si="12"/>
        <v>0</v>
      </c>
      <c r="M41" s="9">
        <f t="shared" si="12"/>
        <v>0</v>
      </c>
      <c r="N41" s="9">
        <f t="shared" si="12"/>
        <v>0</v>
      </c>
      <c r="O41" s="9">
        <f t="shared" si="12"/>
        <v>640000</v>
      </c>
      <c r="P41" s="9">
        <f t="shared" ref="P41:P43" si="13">E41+J41</f>
        <v>200000</v>
      </c>
    </row>
    <row r="42" spans="1:16">
      <c r="A42" s="6" t="s">
        <v>49</v>
      </c>
      <c r="B42" s="7"/>
      <c r="C42" s="8"/>
      <c r="D42" s="9"/>
      <c r="E42" s="9">
        <f t="shared" ref="E42:O42" si="14">SUM(E43:E43)</f>
        <v>-440000</v>
      </c>
      <c r="F42" s="9">
        <f t="shared" si="14"/>
        <v>-440000</v>
      </c>
      <c r="G42" s="9">
        <f t="shared" si="14"/>
        <v>0</v>
      </c>
      <c r="H42" s="9">
        <f t="shared" si="14"/>
        <v>0</v>
      </c>
      <c r="I42" s="9">
        <f t="shared" si="14"/>
        <v>0</v>
      </c>
      <c r="J42" s="9">
        <f t="shared" si="14"/>
        <v>640000</v>
      </c>
      <c r="K42" s="9">
        <f t="shared" si="14"/>
        <v>640000</v>
      </c>
      <c r="L42" s="9">
        <f t="shared" si="14"/>
        <v>0</v>
      </c>
      <c r="M42" s="9">
        <f t="shared" si="14"/>
        <v>0</v>
      </c>
      <c r="N42" s="9">
        <f t="shared" si="14"/>
        <v>0</v>
      </c>
      <c r="O42" s="9">
        <f t="shared" si="14"/>
        <v>640000</v>
      </c>
      <c r="P42" s="9">
        <f>E42+J42</f>
        <v>200000</v>
      </c>
    </row>
    <row r="43" spans="1:16" s="19" customFormat="1" ht="25.5">
      <c r="A43" s="10" t="s">
        <v>52</v>
      </c>
      <c r="B43" s="10" t="s">
        <v>53</v>
      </c>
      <c r="C43" s="11" t="s">
        <v>35</v>
      </c>
      <c r="D43" s="12" t="s">
        <v>54</v>
      </c>
      <c r="E43" s="18">
        <v>-440000</v>
      </c>
      <c r="F43" s="18">
        <v>-440000</v>
      </c>
      <c r="G43" s="18"/>
      <c r="H43" s="18"/>
      <c r="I43" s="18"/>
      <c r="J43" s="13">
        <v>640000</v>
      </c>
      <c r="K43" s="13">
        <v>640000</v>
      </c>
      <c r="L43" s="13"/>
      <c r="M43" s="13"/>
      <c r="N43" s="13"/>
      <c r="O43" s="13">
        <v>640000</v>
      </c>
      <c r="P43" s="25">
        <f t="shared" si="13"/>
        <v>200000</v>
      </c>
    </row>
    <row r="44" spans="1:16">
      <c r="A44" s="7" t="s">
        <v>14</v>
      </c>
      <c r="B44" s="7" t="s">
        <v>14</v>
      </c>
      <c r="C44" s="8" t="s">
        <v>14</v>
      </c>
      <c r="D44" s="9" t="s">
        <v>15</v>
      </c>
      <c r="E44" s="9">
        <f>E27+E14+E18+E23+E41+E38</f>
        <v>5020597</v>
      </c>
      <c r="F44" s="9">
        <f t="shared" ref="F44:O44" si="15">F27+F14+F18+F23+F41+F38</f>
        <v>5020597</v>
      </c>
      <c r="G44" s="9">
        <f t="shared" si="15"/>
        <v>115200</v>
      </c>
      <c r="H44" s="9">
        <f t="shared" si="15"/>
        <v>-10000</v>
      </c>
      <c r="I44" s="9">
        <f t="shared" si="15"/>
        <v>0</v>
      </c>
      <c r="J44" s="9">
        <f t="shared" si="15"/>
        <v>8319476</v>
      </c>
      <c r="K44" s="9">
        <f t="shared" si="15"/>
        <v>8319476</v>
      </c>
      <c r="L44" s="9">
        <f t="shared" si="15"/>
        <v>0</v>
      </c>
      <c r="M44" s="9">
        <f t="shared" si="15"/>
        <v>0</v>
      </c>
      <c r="N44" s="9">
        <f t="shared" si="15"/>
        <v>0</v>
      </c>
      <c r="O44" s="9">
        <f t="shared" si="15"/>
        <v>8319476</v>
      </c>
      <c r="P44" s="9">
        <f>P27+P14+P18+P23+P41+P38</f>
        <v>13340073</v>
      </c>
    </row>
    <row r="45" spans="1:16" ht="44.25" customHeight="1">
      <c r="A45" s="15"/>
      <c r="B45" s="15"/>
      <c r="C45" s="16"/>
      <c r="D45" s="17"/>
      <c r="E45" s="17"/>
      <c r="F45" s="17"/>
      <c r="G45" s="23"/>
      <c r="H45" s="23"/>
      <c r="I45" s="23"/>
      <c r="J45" s="23"/>
      <c r="K45" s="23"/>
      <c r="L45" s="23"/>
      <c r="M45" s="23"/>
      <c r="N45" s="23"/>
      <c r="O45" s="23"/>
      <c r="P45" s="23"/>
    </row>
    <row r="46" spans="1:16" ht="81" customHeight="1">
      <c r="A46" s="39" t="s">
        <v>86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</row>
    <row r="47" spans="1:16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</row>
    <row r="48" spans="1:16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</row>
    <row r="49" spans="1:16" ht="92.25" customHeight="1">
      <c r="A49" s="37" t="s">
        <v>61</v>
      </c>
      <c r="B49" s="37"/>
      <c r="C49" s="37"/>
      <c r="D49" s="37"/>
      <c r="E49" s="37"/>
      <c r="F49" s="37"/>
      <c r="G49" s="37"/>
      <c r="H49" s="37"/>
      <c r="I49" s="37"/>
      <c r="J49" s="37"/>
      <c r="K49"/>
      <c r="L49"/>
      <c r="M49"/>
      <c r="N49"/>
      <c r="O49"/>
      <c r="P49"/>
    </row>
  </sheetData>
  <mergeCells count="24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A49:J49"/>
    <mergeCell ref="I10:I12"/>
    <mergeCell ref="J9:O9"/>
    <mergeCell ref="J10:J12"/>
    <mergeCell ref="K10:K12"/>
    <mergeCell ref="L10:L12"/>
    <mergeCell ref="M10:N10"/>
    <mergeCell ref="M11:M12"/>
    <mergeCell ref="N11:N12"/>
    <mergeCell ref="A46:P46"/>
  </mergeCells>
  <pageMargins left="0.43307086614173229" right="0.19685039370078741" top="0.19685039370078741" bottom="0.19685039370078741" header="0" footer="0"/>
  <pageSetup paperSize="9" scale="60" fitToHeight="500" orientation="landscape" r:id="rId1"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2025-05-08T07:10:11Z</cp:lastPrinted>
  <dcterms:created xsi:type="dcterms:W3CDTF">2022-11-08T08:12:38Z</dcterms:created>
  <dcterms:modified xsi:type="dcterms:W3CDTF">2025-05-08T07:24:44Z</dcterms:modified>
</cp:coreProperties>
</file>