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Лист1!$A$1:$P$47</definedName>
  </definedNames>
  <calcPr calcId="124519"/>
</workbook>
</file>

<file path=xl/calcChain.xml><?xml version="1.0" encoding="utf-8"?>
<calcChain xmlns="http://schemas.openxmlformats.org/spreadsheetml/2006/main">
  <c r="F37" i="1"/>
  <c r="G37"/>
  <c r="I37"/>
  <c r="J37"/>
  <c r="K37"/>
  <c r="L37"/>
  <c r="M37"/>
  <c r="N37"/>
  <c r="O37"/>
  <c r="E37"/>
  <c r="P39"/>
  <c r="H38"/>
  <c r="H37" s="1"/>
  <c r="E29" l="1"/>
  <c r="P35"/>
  <c r="P31"/>
  <c r="P32" l="1"/>
  <c r="P33"/>
  <c r="P34"/>
  <c r="F41"/>
  <c r="G41"/>
  <c r="H41"/>
  <c r="I41"/>
  <c r="J41"/>
  <c r="K41"/>
  <c r="L41"/>
  <c r="M41"/>
  <c r="N41"/>
  <c r="O41"/>
  <c r="E41"/>
  <c r="P42"/>
  <c r="F26"/>
  <c r="G26"/>
  <c r="H26"/>
  <c r="H25" s="1"/>
  <c r="I26"/>
  <c r="J26"/>
  <c r="J25" s="1"/>
  <c r="K26"/>
  <c r="L26"/>
  <c r="L25" s="1"/>
  <c r="M26"/>
  <c r="M25" s="1"/>
  <c r="N26"/>
  <c r="O26"/>
  <c r="O25" s="1"/>
  <c r="E26"/>
  <c r="E25" s="1"/>
  <c r="F17"/>
  <c r="E17"/>
  <c r="E15" s="1"/>
  <c r="P30"/>
  <c r="F25"/>
  <c r="I25"/>
  <c r="N25"/>
  <c r="P27"/>
  <c r="P26" s="1"/>
  <c r="K25"/>
  <c r="G25"/>
  <c r="P22"/>
  <c r="P18"/>
  <c r="P23"/>
  <c r="F21"/>
  <c r="G21"/>
  <c r="H21"/>
  <c r="I21"/>
  <c r="J21"/>
  <c r="K21"/>
  <c r="L21"/>
  <c r="M21"/>
  <c r="N21"/>
  <c r="O21"/>
  <c r="E21"/>
  <c r="P17" l="1"/>
  <c r="P25"/>
  <c r="F36"/>
  <c r="G36"/>
  <c r="H36"/>
  <c r="I36"/>
  <c r="J36"/>
  <c r="K36"/>
  <c r="L36"/>
  <c r="M36"/>
  <c r="N36"/>
  <c r="O36"/>
  <c r="E36"/>
  <c r="P38"/>
  <c r="P29"/>
  <c r="P36" l="1"/>
  <c r="P37"/>
  <c r="G29"/>
  <c r="H29"/>
  <c r="I29"/>
  <c r="I28" s="1"/>
  <c r="J29"/>
  <c r="J28" s="1"/>
  <c r="K29"/>
  <c r="K28" s="1"/>
  <c r="L29"/>
  <c r="L28" s="1"/>
  <c r="M29"/>
  <c r="M28" s="1"/>
  <c r="N29"/>
  <c r="N28" s="1"/>
  <c r="O29"/>
  <c r="O28" s="1"/>
  <c r="F29"/>
  <c r="G15"/>
  <c r="H15"/>
  <c r="I15"/>
  <c r="J15"/>
  <c r="K15"/>
  <c r="L15"/>
  <c r="M15"/>
  <c r="N15"/>
  <c r="O15"/>
  <c r="F15"/>
  <c r="P16"/>
  <c r="P43"/>
  <c r="P41" s="1"/>
  <c r="F40"/>
  <c r="G40"/>
  <c r="H40"/>
  <c r="I40"/>
  <c r="J40"/>
  <c r="K40"/>
  <c r="L40"/>
  <c r="M40"/>
  <c r="N40"/>
  <c r="O40"/>
  <c r="E40"/>
  <c r="P40" l="1"/>
  <c r="P19" l="1"/>
  <c r="P15" s="1"/>
  <c r="G14"/>
  <c r="E14"/>
  <c r="F20"/>
  <c r="G20"/>
  <c r="H20"/>
  <c r="I20"/>
  <c r="K20"/>
  <c r="L20"/>
  <c r="M20"/>
  <c r="N20"/>
  <c r="O20"/>
  <c r="E20"/>
  <c r="P24"/>
  <c r="P21" s="1"/>
  <c r="F14"/>
  <c r="H14"/>
  <c r="I14"/>
  <c r="I44" s="1"/>
  <c r="J14"/>
  <c r="K14"/>
  <c r="L14"/>
  <c r="L44" s="1"/>
  <c r="M14"/>
  <c r="M44" s="1"/>
  <c r="N14"/>
  <c r="N44" s="1"/>
  <c r="O14"/>
  <c r="O44" l="1"/>
  <c r="K44"/>
  <c r="P14"/>
  <c r="J20"/>
  <c r="J44" s="1"/>
  <c r="P20" l="1"/>
  <c r="G28"/>
  <c r="G44" s="1"/>
  <c r="H28"/>
  <c r="H44" s="1"/>
  <c r="F28" l="1"/>
  <c r="F44" s="1"/>
  <c r="E28" l="1"/>
  <c r="E44" s="1"/>
  <c r="P28" l="1"/>
  <c r="P44" s="1"/>
</calcChain>
</file>

<file path=xl/sharedStrings.xml><?xml version="1.0" encoding="utf-8"?>
<sst xmlns="http://schemas.openxmlformats.org/spreadsheetml/2006/main" count="121" uniqueCount="104">
  <si>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</si>
  <si>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</si>
  <si>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</si>
  <si>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</si>
  <si>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</si>
  <si>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</si>
  <si>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</si>
  <si>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</si>
  <si>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</si>
  <si>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</si>
  <si>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</si>
  <si>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</si>
  <si>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</si>
  <si>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</si>
  <si>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</si>
  <si>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</si>
  <si>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</si>
  <si>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</si>
  <si>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</si>
  <si>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</si>
  <si>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</si>
  <si>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</si>
  <si>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</si>
  <si>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</si>
  <si>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</si>
  <si>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</si>
  <si>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</si>
  <si>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виконкому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</si>
  <si>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</si>
  <si>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</si>
  <si>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</si>
  <si>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</si>
  <si>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</si>
  <si>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</si>
  <si>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</si>
  <si>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</si>
  <si>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</si>
  <si>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</si>
  <si>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</si>
  <si>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1355300000</t>
  </si>
  <si>
    <t>0620</t>
  </si>
  <si>
    <t>1216030</t>
  </si>
  <si>
    <t>6030</t>
  </si>
  <si>
    <t>Організація благоустрою населених пунктів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</si>
  <si>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</si>
  <si>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</si>
  <si>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</si>
  <si>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</si>
  <si>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</si>
  <si>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</si>
  <si>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</si>
  <si>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від____________2025 №____</t>
  </si>
  <si>
    <t>0133</t>
  </si>
  <si>
    <t>Інша діяльність у сфері державного управління</t>
  </si>
  <si>
    <t>0210160</t>
  </si>
  <si>
    <t>3100000</t>
  </si>
  <si>
    <t>Управління майна громади Дрогобицької міської ради</t>
  </si>
  <si>
    <t>3110000</t>
  </si>
  <si>
    <t>0210180</t>
  </si>
  <si>
    <t>0213121</t>
  </si>
  <si>
    <t>3121</t>
  </si>
  <si>
    <t>1040</t>
  </si>
  <si>
    <t>Утримання та забезпечення діяльності центрів соціальних служб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</si>
  <si>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</si>
  <si>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</si>
  <si>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</si>
  <si>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</si>
  <si>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</si>
  <si>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</si>
  <si>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</si>
  <si>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</si>
  <si>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Керуючий справами виконкому                                                                                                   Віталій ВОВКІВ</t>
  </si>
  <si>
    <t>0217350</t>
  </si>
  <si>
    <t>7350</t>
  </si>
  <si>
    <t>0443</t>
  </si>
  <si>
    <t>Розроблення схем планування та забудови територій (містобудівної документації)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</si>
  <si>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</si>
  <si>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0611283</t>
  </si>
  <si>
    <t>0611184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</si>
  <si>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</si>
  <si>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1011080</t>
  </si>
  <si>
    <t>1080</t>
  </si>
  <si>
    <t>0960</t>
  </si>
  <si>
    <t>Надання спеціалізованої освіти мистецькими школами</t>
  </si>
  <si>
    <t>3110160</t>
  </si>
  <si>
    <t>3710160</t>
  </si>
  <si>
    <t>1216011</t>
  </si>
  <si>
    <t>6011</t>
  </si>
  <si>
    <t>0610</t>
  </si>
  <si>
    <t>Експлуатація та технічне обслуговування житлового фонду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</si>
  <si>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</si>
  <si>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</si>
  <si>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</si>
  <si>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1216013</t>
  </si>
  <si>
    <t>6013</t>
  </si>
  <si>
    <t>Забезпечення діяльності водопровідно-каналізаційного господарства</t>
  </si>
  <si>
    <t>1217640</t>
  </si>
  <si>
    <t>7640</t>
  </si>
  <si>
    <t>0470</t>
  </si>
  <si>
    <t>Заходи з енергозбереження</t>
  </si>
  <si>
    <t xml:space="preserve">Візи:
Заступник начальника - начальник 
бюджетного відділу фінансового управління                         Тетяна ДУДИЧ
</t>
  </si>
  <si>
    <t>7693</t>
  </si>
  <si>
    <t>0490</t>
  </si>
  <si>
    <t>Інші заходи, пов`язані з економічною діяльністю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</si>
</sst>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0" fillId="0" borderId="0" xfId="0" applyNumberFormat="1"/>
    <xf numFmtId="4" fontId="8" fillId="2" borderId="2" xfId="0" quotePrefix="1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"/>
  <sheetViews>
    <sheetView tabSelected="1" view="pageBreakPreview" zoomScale="89" zoomScaleSheetLayoutView="89" workbookViewId="0">
      <pane xSplit="7" ySplit="13" topLeftCell="H36" activePane="bottomRight" state="frozen"/>
      <selection pane="topRight" activeCell="H1" sqref="H1"/>
      <selection pane="bottomLeft" activeCell="A16" sqref="A16"/>
      <selection pane="bottomRight" activeCell="K31" sqref="K31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20" t="s">
        <v>31</v>
      </c>
    </row>
    <row r="2" spans="1:16" ht="15.75">
      <c r="N2" s="20" t="s">
        <v>27</v>
      </c>
    </row>
    <row r="3" spans="1:16" ht="15.75">
      <c r="N3" s="20" t="s">
        <v>51</v>
      </c>
    </row>
    <row r="5" spans="1:16" ht="21">
      <c r="A5" s="34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6" ht="21">
      <c r="A6" s="34" t="s">
        <v>50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>
      <c r="A7" s="27" t="s">
        <v>39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36" t="s">
        <v>2</v>
      </c>
      <c r="B9" s="36" t="s">
        <v>3</v>
      </c>
      <c r="C9" s="36" t="s">
        <v>4</v>
      </c>
      <c r="D9" s="32" t="s">
        <v>5</v>
      </c>
      <c r="E9" s="32" t="s">
        <v>6</v>
      </c>
      <c r="F9" s="32"/>
      <c r="G9" s="32"/>
      <c r="H9" s="32"/>
      <c r="I9" s="32"/>
      <c r="J9" s="32" t="s">
        <v>11</v>
      </c>
      <c r="K9" s="32"/>
      <c r="L9" s="32"/>
      <c r="M9" s="32"/>
      <c r="N9" s="32"/>
      <c r="O9" s="32"/>
      <c r="P9" s="32" t="s">
        <v>13</v>
      </c>
    </row>
    <row r="10" spans="1:16">
      <c r="A10" s="32"/>
      <c r="B10" s="32"/>
      <c r="C10" s="32"/>
      <c r="D10" s="32"/>
      <c r="E10" s="32" t="s">
        <v>7</v>
      </c>
      <c r="F10" s="32" t="s">
        <v>17</v>
      </c>
      <c r="G10" s="32" t="s">
        <v>8</v>
      </c>
      <c r="H10" s="32"/>
      <c r="I10" s="32" t="s">
        <v>10</v>
      </c>
      <c r="J10" s="32" t="s">
        <v>7</v>
      </c>
      <c r="K10" s="32" t="s">
        <v>12</v>
      </c>
      <c r="L10" s="32" t="s">
        <v>17</v>
      </c>
      <c r="M10" s="32" t="s">
        <v>8</v>
      </c>
      <c r="N10" s="32"/>
      <c r="O10" s="32" t="s">
        <v>10</v>
      </c>
      <c r="P10" s="32"/>
    </row>
    <row r="11" spans="1:16">
      <c r="A11" s="32"/>
      <c r="B11" s="32"/>
      <c r="C11" s="32"/>
      <c r="D11" s="32"/>
      <c r="E11" s="32"/>
      <c r="F11" s="32"/>
      <c r="G11" s="32" t="s">
        <v>18</v>
      </c>
      <c r="H11" s="32" t="s">
        <v>9</v>
      </c>
      <c r="I11" s="32"/>
      <c r="J11" s="32"/>
      <c r="K11" s="32"/>
      <c r="L11" s="32"/>
      <c r="M11" s="32" t="s">
        <v>19</v>
      </c>
      <c r="N11" s="32" t="s">
        <v>9</v>
      </c>
      <c r="O11" s="32"/>
      <c r="P11" s="32"/>
    </row>
    <row r="12" spans="1:16" ht="44.25" customHeight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s="21" customFormat="1">
      <c r="A14" s="22" t="s">
        <v>32</v>
      </c>
      <c r="B14" s="23"/>
      <c r="C14" s="24"/>
      <c r="D14" s="25" t="s">
        <v>33</v>
      </c>
      <c r="E14" s="26">
        <f>E15</f>
        <v>389000</v>
      </c>
      <c r="F14" s="26">
        <f t="shared" ref="F14:O14" si="0">F15</f>
        <v>389000</v>
      </c>
      <c r="G14" s="26">
        <f t="shared" si="0"/>
        <v>0</v>
      </c>
      <c r="H14" s="26">
        <f t="shared" si="0"/>
        <v>-60000</v>
      </c>
      <c r="I14" s="26">
        <f t="shared" si="0"/>
        <v>0</v>
      </c>
      <c r="J14" s="26">
        <f t="shared" si="0"/>
        <v>97000</v>
      </c>
      <c r="K14" s="26">
        <f t="shared" si="0"/>
        <v>97000</v>
      </c>
      <c r="L14" s="26">
        <f t="shared" si="0"/>
        <v>0</v>
      </c>
      <c r="M14" s="26">
        <f t="shared" si="0"/>
        <v>0</v>
      </c>
      <c r="N14" s="26">
        <f t="shared" si="0"/>
        <v>0</v>
      </c>
      <c r="O14" s="26">
        <f t="shared" si="0"/>
        <v>97000</v>
      </c>
      <c r="P14" s="26">
        <f t="shared" ref="P14:P24" si="1">E14+J14</f>
        <v>486000</v>
      </c>
    </row>
    <row r="15" spans="1:16" s="21" customFormat="1">
      <c r="A15" s="22" t="s">
        <v>34</v>
      </c>
      <c r="B15" s="23"/>
      <c r="C15" s="24"/>
      <c r="D15" s="26"/>
      <c r="E15" s="26">
        <f>SUM(E16:E19)</f>
        <v>389000</v>
      </c>
      <c r="F15" s="26">
        <f t="shared" ref="F15:P15" si="2">SUM(F16:F19)</f>
        <v>389000</v>
      </c>
      <c r="G15" s="26">
        <f t="shared" si="2"/>
        <v>0</v>
      </c>
      <c r="H15" s="26">
        <f t="shared" si="2"/>
        <v>-60000</v>
      </c>
      <c r="I15" s="26">
        <f t="shared" si="2"/>
        <v>0</v>
      </c>
      <c r="J15" s="26">
        <f t="shared" si="2"/>
        <v>97000</v>
      </c>
      <c r="K15" s="26">
        <f t="shared" si="2"/>
        <v>97000</v>
      </c>
      <c r="L15" s="26">
        <f t="shared" si="2"/>
        <v>0</v>
      </c>
      <c r="M15" s="26">
        <f t="shared" si="2"/>
        <v>0</v>
      </c>
      <c r="N15" s="26">
        <f t="shared" si="2"/>
        <v>0</v>
      </c>
      <c r="O15" s="26">
        <f t="shared" si="2"/>
        <v>97000</v>
      </c>
      <c r="P15" s="26">
        <f t="shared" si="2"/>
        <v>486000</v>
      </c>
    </row>
    <row r="16" spans="1:16" s="21" customFormat="1" ht="25.5">
      <c r="A16" s="16" t="s">
        <v>54</v>
      </c>
      <c r="B16" s="16" t="s">
        <v>28</v>
      </c>
      <c r="C16" s="17" t="s">
        <v>29</v>
      </c>
      <c r="D16" s="18" t="s">
        <v>30</v>
      </c>
      <c r="E16" s="12">
        <v>40000</v>
      </c>
      <c r="F16" s="12">
        <v>40000</v>
      </c>
      <c r="G16" s="12"/>
      <c r="H16" s="12">
        <v>-60000</v>
      </c>
      <c r="I16" s="12"/>
      <c r="J16" s="12"/>
      <c r="K16" s="12"/>
      <c r="L16" s="12"/>
      <c r="M16" s="12"/>
      <c r="N16" s="12"/>
      <c r="O16" s="12"/>
      <c r="P16" s="12">
        <f t="shared" si="1"/>
        <v>40000</v>
      </c>
    </row>
    <row r="17" spans="1:16" s="21" customFormat="1">
      <c r="A17" s="16" t="s">
        <v>58</v>
      </c>
      <c r="B17" s="16" t="s">
        <v>35</v>
      </c>
      <c r="C17" s="17" t="s">
        <v>52</v>
      </c>
      <c r="D17" s="18" t="s">
        <v>53</v>
      </c>
      <c r="E17" s="12">
        <f>99000-50000</f>
        <v>49000</v>
      </c>
      <c r="F17" s="12">
        <f>99000-50000</f>
        <v>49000</v>
      </c>
      <c r="G17" s="12"/>
      <c r="H17" s="12"/>
      <c r="I17" s="12"/>
      <c r="J17" s="12"/>
      <c r="K17" s="12"/>
      <c r="L17" s="12"/>
      <c r="M17" s="12"/>
      <c r="N17" s="12"/>
      <c r="O17" s="12"/>
      <c r="P17" s="12">
        <f t="shared" si="1"/>
        <v>49000</v>
      </c>
    </row>
    <row r="18" spans="1:16" s="21" customFormat="1">
      <c r="A18" s="16" t="s">
        <v>59</v>
      </c>
      <c r="B18" s="16" t="s">
        <v>60</v>
      </c>
      <c r="C18" s="17" t="s">
        <v>61</v>
      </c>
      <c r="D18" s="18" t="s">
        <v>62</v>
      </c>
      <c r="E18" s="12">
        <v>300000</v>
      </c>
      <c r="F18" s="12">
        <v>300000</v>
      </c>
      <c r="G18" s="12"/>
      <c r="H18" s="12"/>
      <c r="I18" s="12"/>
      <c r="J18" s="12"/>
      <c r="K18" s="12"/>
      <c r="L18" s="12"/>
      <c r="M18" s="12"/>
      <c r="N18" s="12"/>
      <c r="O18" s="12"/>
      <c r="P18" s="12">
        <f t="shared" si="1"/>
        <v>300000</v>
      </c>
    </row>
    <row r="19" spans="1:16" s="21" customFormat="1">
      <c r="A19" s="16" t="s">
        <v>72</v>
      </c>
      <c r="B19" s="16" t="s">
        <v>73</v>
      </c>
      <c r="C19" s="17" t="s">
        <v>74</v>
      </c>
      <c r="D19" s="18" t="s">
        <v>75</v>
      </c>
      <c r="E19" s="12"/>
      <c r="F19" s="12"/>
      <c r="G19" s="12"/>
      <c r="H19" s="12"/>
      <c r="I19" s="12"/>
      <c r="J19" s="12">
        <v>97000</v>
      </c>
      <c r="K19" s="12">
        <v>97000</v>
      </c>
      <c r="L19" s="12"/>
      <c r="M19" s="12"/>
      <c r="N19" s="12"/>
      <c r="O19" s="12">
        <v>97000</v>
      </c>
      <c r="P19" s="12">
        <f t="shared" si="1"/>
        <v>97000</v>
      </c>
    </row>
    <row r="20" spans="1:16" s="21" customFormat="1">
      <c r="A20" s="22" t="s">
        <v>36</v>
      </c>
      <c r="B20" s="23"/>
      <c r="C20" s="24"/>
      <c r="D20" s="25" t="s">
        <v>37</v>
      </c>
      <c r="E20" s="26">
        <f>E21</f>
        <v>153456</v>
      </c>
      <c r="F20" s="26">
        <f t="shared" ref="F20:O20" si="3">F21</f>
        <v>153456</v>
      </c>
      <c r="G20" s="26">
        <f t="shared" si="3"/>
        <v>0</v>
      </c>
      <c r="H20" s="26">
        <f t="shared" si="3"/>
        <v>0</v>
      </c>
      <c r="I20" s="26">
        <f t="shared" si="3"/>
        <v>0</v>
      </c>
      <c r="J20" s="26">
        <f t="shared" si="3"/>
        <v>1513544</v>
      </c>
      <c r="K20" s="26">
        <f t="shared" si="3"/>
        <v>1513544</v>
      </c>
      <c r="L20" s="26">
        <f t="shared" si="3"/>
        <v>0</v>
      </c>
      <c r="M20" s="26">
        <f t="shared" si="3"/>
        <v>0</v>
      </c>
      <c r="N20" s="26">
        <f t="shared" si="3"/>
        <v>0</v>
      </c>
      <c r="O20" s="26">
        <f t="shared" si="3"/>
        <v>1513544</v>
      </c>
      <c r="P20" s="26">
        <f t="shared" si="1"/>
        <v>1667000</v>
      </c>
    </row>
    <row r="21" spans="1:16" s="21" customFormat="1">
      <c r="A21" s="22" t="s">
        <v>38</v>
      </c>
      <c r="B21" s="23"/>
      <c r="C21" s="24"/>
      <c r="D21" s="26"/>
      <c r="E21" s="26">
        <f>E24+E23+E22</f>
        <v>153456</v>
      </c>
      <c r="F21" s="26">
        <f t="shared" ref="F21:P21" si="4">F24+F23+F22</f>
        <v>153456</v>
      </c>
      <c r="G21" s="26">
        <f t="shared" si="4"/>
        <v>0</v>
      </c>
      <c r="H21" s="26">
        <f t="shared" si="4"/>
        <v>0</v>
      </c>
      <c r="I21" s="26">
        <f t="shared" si="4"/>
        <v>0</v>
      </c>
      <c r="J21" s="26">
        <f t="shared" si="4"/>
        <v>1513544</v>
      </c>
      <c r="K21" s="26">
        <f t="shared" si="4"/>
        <v>1513544</v>
      </c>
      <c r="L21" s="26">
        <f t="shared" si="4"/>
        <v>0</v>
      </c>
      <c r="M21" s="26">
        <f t="shared" si="4"/>
        <v>0</v>
      </c>
      <c r="N21" s="26">
        <f t="shared" si="4"/>
        <v>0</v>
      </c>
      <c r="O21" s="26">
        <f t="shared" si="4"/>
        <v>1513544</v>
      </c>
      <c r="P21" s="26">
        <f t="shared" si="4"/>
        <v>1667000</v>
      </c>
    </row>
    <row r="22" spans="1:16" s="21" customFormat="1" ht="25.5">
      <c r="A22" s="16" t="s">
        <v>63</v>
      </c>
      <c r="B22" s="16" t="s">
        <v>64</v>
      </c>
      <c r="C22" s="17" t="s">
        <v>65</v>
      </c>
      <c r="D22" s="18" t="s">
        <v>66</v>
      </c>
      <c r="E22" s="12">
        <v>250000</v>
      </c>
      <c r="F22" s="12">
        <v>250000</v>
      </c>
      <c r="G22" s="12"/>
      <c r="H22" s="12"/>
      <c r="I22" s="12"/>
      <c r="J22" s="12">
        <v>1417000</v>
      </c>
      <c r="K22" s="12">
        <v>1417000</v>
      </c>
      <c r="L22" s="12"/>
      <c r="M22" s="12"/>
      <c r="N22" s="12"/>
      <c r="O22" s="12">
        <v>1417000</v>
      </c>
      <c r="P22" s="12">
        <f t="shared" ref="P22" si="5">E22+J22</f>
        <v>1667000</v>
      </c>
    </row>
    <row r="23" spans="1:16" s="21" customFormat="1" ht="51">
      <c r="A23" s="16" t="s">
        <v>77</v>
      </c>
      <c r="B23" s="28">
        <v>1183</v>
      </c>
      <c r="C23" s="17" t="s">
        <v>67</v>
      </c>
      <c r="D23" s="12" t="s">
        <v>76</v>
      </c>
      <c r="E23" s="12">
        <v>5556</v>
      </c>
      <c r="F23" s="12">
        <v>5556</v>
      </c>
      <c r="G23" s="12"/>
      <c r="H23" s="12"/>
      <c r="I23" s="12"/>
      <c r="J23" s="12">
        <v>-5556</v>
      </c>
      <c r="K23" s="12">
        <v>-5556</v>
      </c>
      <c r="L23" s="12"/>
      <c r="M23" s="12"/>
      <c r="N23" s="12"/>
      <c r="O23" s="12">
        <v>-5556</v>
      </c>
      <c r="P23" s="12">
        <f t="shared" si="1"/>
        <v>0</v>
      </c>
    </row>
    <row r="24" spans="1:16" s="21" customFormat="1" ht="38.25">
      <c r="A24" s="16" t="s">
        <v>78</v>
      </c>
      <c r="B24" s="16">
        <v>1184</v>
      </c>
      <c r="C24" s="17" t="s">
        <v>67</v>
      </c>
      <c r="D24" s="12" t="s">
        <v>79</v>
      </c>
      <c r="E24" s="12">
        <v>-102100</v>
      </c>
      <c r="F24" s="12">
        <v>-102100</v>
      </c>
      <c r="G24" s="12"/>
      <c r="H24" s="12"/>
      <c r="I24" s="12"/>
      <c r="J24" s="12">
        <v>102100</v>
      </c>
      <c r="K24" s="12">
        <v>102100</v>
      </c>
      <c r="L24" s="12"/>
      <c r="M24" s="12"/>
      <c r="N24" s="12"/>
      <c r="O24" s="12">
        <v>102100</v>
      </c>
      <c r="P24" s="12">
        <f t="shared" si="1"/>
        <v>0</v>
      </c>
    </row>
    <row r="25" spans="1:16" s="21" customFormat="1" ht="25.5">
      <c r="A25" s="22" t="s">
        <v>68</v>
      </c>
      <c r="B25" s="23"/>
      <c r="C25" s="24"/>
      <c r="D25" s="30" t="s">
        <v>69</v>
      </c>
      <c r="E25" s="26">
        <f>E26</f>
        <v>-55000</v>
      </c>
      <c r="F25" s="26">
        <f t="shared" ref="F25:P26" si="6">F26</f>
        <v>-55000</v>
      </c>
      <c r="G25" s="26">
        <f t="shared" si="6"/>
        <v>0</v>
      </c>
      <c r="H25" s="26">
        <f t="shared" si="6"/>
        <v>0</v>
      </c>
      <c r="I25" s="26">
        <f t="shared" si="6"/>
        <v>0</v>
      </c>
      <c r="J25" s="26">
        <f t="shared" si="6"/>
        <v>55000</v>
      </c>
      <c r="K25" s="26">
        <f t="shared" si="6"/>
        <v>55000</v>
      </c>
      <c r="L25" s="26">
        <f t="shared" si="6"/>
        <v>0</v>
      </c>
      <c r="M25" s="26">
        <f t="shared" si="6"/>
        <v>0</v>
      </c>
      <c r="N25" s="26">
        <f t="shared" si="6"/>
        <v>0</v>
      </c>
      <c r="O25" s="26">
        <f t="shared" si="6"/>
        <v>55000</v>
      </c>
      <c r="P25" s="26">
        <f t="shared" ref="P25" si="7">E25+J25</f>
        <v>0</v>
      </c>
    </row>
    <row r="26" spans="1:16" s="21" customFormat="1">
      <c r="A26" s="22" t="s">
        <v>70</v>
      </c>
      <c r="B26" s="23"/>
      <c r="C26" s="24"/>
      <c r="D26" s="26"/>
      <c r="E26" s="26">
        <f>E27</f>
        <v>-55000</v>
      </c>
      <c r="F26" s="26">
        <f t="shared" si="6"/>
        <v>-55000</v>
      </c>
      <c r="G26" s="26">
        <f t="shared" si="6"/>
        <v>0</v>
      </c>
      <c r="H26" s="26">
        <f t="shared" si="6"/>
        <v>0</v>
      </c>
      <c r="I26" s="26">
        <f t="shared" si="6"/>
        <v>0</v>
      </c>
      <c r="J26" s="26">
        <f t="shared" si="6"/>
        <v>55000</v>
      </c>
      <c r="K26" s="26">
        <f t="shared" si="6"/>
        <v>55000</v>
      </c>
      <c r="L26" s="26">
        <f t="shared" si="6"/>
        <v>0</v>
      </c>
      <c r="M26" s="26">
        <f t="shared" si="6"/>
        <v>0</v>
      </c>
      <c r="N26" s="26">
        <f t="shared" si="6"/>
        <v>0</v>
      </c>
      <c r="O26" s="26">
        <f t="shared" si="6"/>
        <v>55000</v>
      </c>
      <c r="P26" s="26">
        <f t="shared" si="6"/>
        <v>0</v>
      </c>
    </row>
    <row r="27" spans="1:16" s="21" customFormat="1">
      <c r="A27" s="16" t="s">
        <v>80</v>
      </c>
      <c r="B27" s="16" t="s">
        <v>81</v>
      </c>
      <c r="C27" s="17" t="s">
        <v>82</v>
      </c>
      <c r="D27" s="18" t="s">
        <v>83</v>
      </c>
      <c r="E27" s="12">
        <v>-55000</v>
      </c>
      <c r="F27" s="12">
        <v>-55000</v>
      </c>
      <c r="G27" s="12"/>
      <c r="H27" s="12"/>
      <c r="I27" s="12"/>
      <c r="J27" s="12">
        <v>55000</v>
      </c>
      <c r="K27" s="12">
        <v>55000</v>
      </c>
      <c r="L27" s="12"/>
      <c r="M27" s="12"/>
      <c r="N27" s="12"/>
      <c r="O27" s="12">
        <v>55000</v>
      </c>
      <c r="P27" s="12">
        <f t="shared" ref="P27" si="8">E27+J27</f>
        <v>0</v>
      </c>
    </row>
    <row r="28" spans="1:16" s="21" customFormat="1">
      <c r="A28" s="22" t="s">
        <v>20</v>
      </c>
      <c r="B28" s="23"/>
      <c r="C28" s="24"/>
      <c r="D28" s="25" t="s">
        <v>21</v>
      </c>
      <c r="E28" s="26">
        <f>E29</f>
        <v>15600000</v>
      </c>
      <c r="F28" s="26">
        <f t="shared" ref="F28:O28" si="9">F29</f>
        <v>15600000</v>
      </c>
      <c r="G28" s="26">
        <f t="shared" si="9"/>
        <v>0</v>
      </c>
      <c r="H28" s="26">
        <f t="shared" si="9"/>
        <v>0</v>
      </c>
      <c r="I28" s="26">
        <f t="shared" si="9"/>
        <v>0</v>
      </c>
      <c r="J28" s="26">
        <f t="shared" si="9"/>
        <v>-5753000</v>
      </c>
      <c r="K28" s="26">
        <f t="shared" si="9"/>
        <v>-5753000</v>
      </c>
      <c r="L28" s="26">
        <f t="shared" si="9"/>
        <v>0</v>
      </c>
      <c r="M28" s="26">
        <f t="shared" si="9"/>
        <v>0</v>
      </c>
      <c r="N28" s="26">
        <f t="shared" si="9"/>
        <v>0</v>
      </c>
      <c r="O28" s="26">
        <f t="shared" si="9"/>
        <v>-5753000</v>
      </c>
      <c r="P28" s="26">
        <f t="shared" ref="P28" si="10">J28+E28</f>
        <v>9847000</v>
      </c>
    </row>
    <row r="29" spans="1:16" s="21" customFormat="1">
      <c r="A29" s="22" t="s">
        <v>22</v>
      </c>
      <c r="B29" s="23"/>
      <c r="C29" s="24"/>
      <c r="D29" s="26"/>
      <c r="E29" s="26">
        <f t="shared" ref="E29:P29" si="11">SUM(E30:E35)</f>
        <v>15600000</v>
      </c>
      <c r="F29" s="26">
        <f t="shared" si="11"/>
        <v>15600000</v>
      </c>
      <c r="G29" s="26">
        <f t="shared" si="11"/>
        <v>0</v>
      </c>
      <c r="H29" s="26">
        <f t="shared" si="11"/>
        <v>0</v>
      </c>
      <c r="I29" s="26">
        <f t="shared" si="11"/>
        <v>0</v>
      </c>
      <c r="J29" s="26">
        <f t="shared" si="11"/>
        <v>-5753000</v>
      </c>
      <c r="K29" s="26">
        <f t="shared" si="11"/>
        <v>-5753000</v>
      </c>
      <c r="L29" s="26">
        <f t="shared" si="11"/>
        <v>0</v>
      </c>
      <c r="M29" s="26">
        <f t="shared" si="11"/>
        <v>0</v>
      </c>
      <c r="N29" s="26">
        <f t="shared" si="11"/>
        <v>0</v>
      </c>
      <c r="O29" s="26">
        <f t="shared" si="11"/>
        <v>-5753000</v>
      </c>
      <c r="P29" s="26">
        <f t="shared" si="11"/>
        <v>9847000</v>
      </c>
    </row>
    <row r="30" spans="1:16" s="21" customFormat="1" ht="18" customHeight="1">
      <c r="A30" s="16" t="s">
        <v>86</v>
      </c>
      <c r="B30" s="16" t="s">
        <v>87</v>
      </c>
      <c r="C30" s="17" t="s">
        <v>88</v>
      </c>
      <c r="D30" s="18" t="s">
        <v>89</v>
      </c>
      <c r="E30" s="12"/>
      <c r="F30" s="12"/>
      <c r="G30" s="12"/>
      <c r="H30" s="12"/>
      <c r="I30" s="12"/>
      <c r="J30" s="12">
        <v>247000</v>
      </c>
      <c r="K30" s="12">
        <v>247000</v>
      </c>
      <c r="L30" s="12"/>
      <c r="M30" s="12"/>
      <c r="N30" s="12"/>
      <c r="O30" s="12">
        <v>247000</v>
      </c>
      <c r="P30" s="12">
        <f t="shared" ref="P30:P39" si="12">E30+J30</f>
        <v>247000</v>
      </c>
    </row>
    <row r="31" spans="1:16" s="21" customFormat="1">
      <c r="A31" s="16" t="s">
        <v>93</v>
      </c>
      <c r="B31" s="16" t="s">
        <v>94</v>
      </c>
      <c r="C31" s="17" t="s">
        <v>40</v>
      </c>
      <c r="D31" s="18" t="s">
        <v>95</v>
      </c>
      <c r="E31" s="12">
        <v>7000000</v>
      </c>
      <c r="F31" s="12">
        <v>7000000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12"/>
        <v>7000000</v>
      </c>
    </row>
    <row r="32" spans="1:16" s="21" customFormat="1" ht="32.25" customHeight="1">
      <c r="A32" s="16" t="s">
        <v>90</v>
      </c>
      <c r="B32" s="16" t="s">
        <v>91</v>
      </c>
      <c r="C32" s="17" t="s">
        <v>40</v>
      </c>
      <c r="D32" s="18" t="s">
        <v>92</v>
      </c>
      <c r="E32" s="12">
        <v>600000</v>
      </c>
      <c r="F32" s="12">
        <v>600000</v>
      </c>
      <c r="G32" s="12"/>
      <c r="H32" s="12"/>
      <c r="I32" s="12"/>
      <c r="J32" s="12"/>
      <c r="K32" s="12"/>
      <c r="L32" s="12"/>
      <c r="M32" s="12"/>
      <c r="N32" s="12"/>
      <c r="O32" s="12"/>
      <c r="P32" s="12">
        <f t="shared" si="12"/>
        <v>600000</v>
      </c>
    </row>
    <row r="33" spans="1:16" s="21" customFormat="1">
      <c r="A33" s="16" t="s">
        <v>41</v>
      </c>
      <c r="B33" s="16" t="s">
        <v>42</v>
      </c>
      <c r="C33" s="17" t="s">
        <v>40</v>
      </c>
      <c r="D33" s="18" t="s">
        <v>43</v>
      </c>
      <c r="E33" s="12">
        <v>6000000</v>
      </c>
      <c r="F33" s="12">
        <v>6000000</v>
      </c>
      <c r="G33" s="12"/>
      <c r="H33" s="12"/>
      <c r="I33" s="12"/>
      <c r="J33" s="12"/>
      <c r="K33" s="12"/>
      <c r="L33" s="12"/>
      <c r="M33" s="12"/>
      <c r="N33" s="12"/>
      <c r="O33" s="12"/>
      <c r="P33" s="12">
        <f t="shared" si="12"/>
        <v>6000000</v>
      </c>
    </row>
    <row r="34" spans="1:16" s="21" customFormat="1" ht="25.5">
      <c r="A34" s="16" t="s">
        <v>23</v>
      </c>
      <c r="B34" s="16" t="s">
        <v>24</v>
      </c>
      <c r="C34" s="17" t="s">
        <v>25</v>
      </c>
      <c r="D34" s="18" t="s">
        <v>26</v>
      </c>
      <c r="E34" s="12">
        <v>2000000</v>
      </c>
      <c r="F34" s="12">
        <v>2000000</v>
      </c>
      <c r="G34" s="12"/>
      <c r="H34" s="12"/>
      <c r="I34" s="12"/>
      <c r="J34" s="12">
        <v>-8000000</v>
      </c>
      <c r="K34" s="12">
        <v>-8000000</v>
      </c>
      <c r="L34" s="12"/>
      <c r="M34" s="12"/>
      <c r="N34" s="12"/>
      <c r="O34" s="12">
        <v>-8000000</v>
      </c>
      <c r="P34" s="12">
        <f t="shared" si="12"/>
        <v>-6000000</v>
      </c>
    </row>
    <row r="35" spans="1:16" s="21" customFormat="1">
      <c r="A35" s="16" t="s">
        <v>96</v>
      </c>
      <c r="B35" s="16" t="s">
        <v>97</v>
      </c>
      <c r="C35" s="17" t="s">
        <v>98</v>
      </c>
      <c r="D35" s="18" t="s">
        <v>99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2000000</v>
      </c>
      <c r="K35" s="12">
        <v>2000000</v>
      </c>
      <c r="L35" s="12">
        <v>0</v>
      </c>
      <c r="M35" s="12">
        <v>0</v>
      </c>
      <c r="N35" s="12">
        <v>0</v>
      </c>
      <c r="O35" s="12">
        <v>2000000</v>
      </c>
      <c r="P35" s="12">
        <f t="shared" si="12"/>
        <v>2000000</v>
      </c>
    </row>
    <row r="36" spans="1:16" s="21" customFormat="1">
      <c r="A36" s="22" t="s">
        <v>55</v>
      </c>
      <c r="B36" s="23"/>
      <c r="C36" s="24"/>
      <c r="D36" s="30" t="s">
        <v>56</v>
      </c>
      <c r="E36" s="26">
        <f>E37</f>
        <v>0</v>
      </c>
      <c r="F36" s="26">
        <f t="shared" ref="F36:P36" si="13">F37</f>
        <v>0</v>
      </c>
      <c r="G36" s="26">
        <f t="shared" si="13"/>
        <v>0</v>
      </c>
      <c r="H36" s="26">
        <f t="shared" si="13"/>
        <v>-90000</v>
      </c>
      <c r="I36" s="26">
        <f t="shared" si="13"/>
        <v>0</v>
      </c>
      <c r="J36" s="26">
        <f t="shared" si="13"/>
        <v>0</v>
      </c>
      <c r="K36" s="26">
        <f t="shared" si="13"/>
        <v>0</v>
      </c>
      <c r="L36" s="26">
        <f t="shared" si="13"/>
        <v>0</v>
      </c>
      <c r="M36" s="26">
        <f t="shared" si="13"/>
        <v>0</v>
      </c>
      <c r="N36" s="26">
        <f t="shared" si="13"/>
        <v>0</v>
      </c>
      <c r="O36" s="26">
        <f t="shared" si="13"/>
        <v>0</v>
      </c>
      <c r="P36" s="26">
        <f t="shared" si="13"/>
        <v>0</v>
      </c>
    </row>
    <row r="37" spans="1:16" s="21" customFormat="1">
      <c r="A37" s="22" t="s">
        <v>57</v>
      </c>
      <c r="B37" s="23"/>
      <c r="C37" s="24"/>
      <c r="D37" s="30"/>
      <c r="E37" s="26">
        <f>E38+E39</f>
        <v>0</v>
      </c>
      <c r="F37" s="26">
        <f t="shared" ref="F37:P37" si="14">F38+F39</f>
        <v>0</v>
      </c>
      <c r="G37" s="26">
        <f t="shared" si="14"/>
        <v>0</v>
      </c>
      <c r="H37" s="26">
        <f t="shared" si="14"/>
        <v>-90000</v>
      </c>
      <c r="I37" s="26">
        <f t="shared" si="14"/>
        <v>0</v>
      </c>
      <c r="J37" s="26">
        <f t="shared" si="14"/>
        <v>0</v>
      </c>
      <c r="K37" s="26">
        <f t="shared" si="14"/>
        <v>0</v>
      </c>
      <c r="L37" s="26">
        <f t="shared" si="14"/>
        <v>0</v>
      </c>
      <c r="M37" s="26">
        <f t="shared" si="14"/>
        <v>0</v>
      </c>
      <c r="N37" s="26">
        <f t="shared" si="14"/>
        <v>0</v>
      </c>
      <c r="O37" s="26">
        <f t="shared" si="14"/>
        <v>0</v>
      </c>
      <c r="P37" s="26">
        <f t="shared" si="14"/>
        <v>0</v>
      </c>
    </row>
    <row r="38" spans="1:16" s="21" customFormat="1" ht="25.5">
      <c r="A38" s="16" t="s">
        <v>84</v>
      </c>
      <c r="B38" s="16" t="s">
        <v>28</v>
      </c>
      <c r="C38" s="17" t="s">
        <v>29</v>
      </c>
      <c r="D38" s="18" t="s">
        <v>30</v>
      </c>
      <c r="E38" s="12">
        <v>-50000</v>
      </c>
      <c r="F38" s="12">
        <v>-50000</v>
      </c>
      <c r="G38" s="12">
        <v>0</v>
      </c>
      <c r="H38" s="12">
        <f>-40000-50000</f>
        <v>-90000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f t="shared" si="12"/>
        <v>-50000</v>
      </c>
    </row>
    <row r="39" spans="1:16" s="21" customFormat="1">
      <c r="A39" s="16">
        <v>3117693</v>
      </c>
      <c r="B39" s="9" t="s">
        <v>101</v>
      </c>
      <c r="C39" s="10" t="s">
        <v>102</v>
      </c>
      <c r="D39" s="11" t="s">
        <v>103</v>
      </c>
      <c r="E39" s="12">
        <v>50000</v>
      </c>
      <c r="F39" s="12">
        <v>50000</v>
      </c>
      <c r="G39" s="12"/>
      <c r="H39" s="12"/>
      <c r="I39" s="12"/>
      <c r="J39" s="12"/>
      <c r="K39" s="12"/>
      <c r="L39" s="12"/>
      <c r="M39" s="12"/>
      <c r="N39" s="12"/>
      <c r="O39" s="12"/>
      <c r="P39" s="12">
        <f t="shared" si="12"/>
        <v>50000</v>
      </c>
    </row>
    <row r="40" spans="1:16" s="21" customFormat="1">
      <c r="A40" s="22" t="s">
        <v>45</v>
      </c>
      <c r="B40" s="23"/>
      <c r="C40" s="24"/>
      <c r="D40" s="30" t="s">
        <v>46</v>
      </c>
      <c r="E40" s="26">
        <f>E41</f>
        <v>212000</v>
      </c>
      <c r="F40" s="26">
        <f t="shared" ref="F40:O40" si="15">F41</f>
        <v>212000</v>
      </c>
      <c r="G40" s="26">
        <f t="shared" si="15"/>
        <v>0</v>
      </c>
      <c r="H40" s="26">
        <f t="shared" si="15"/>
        <v>0</v>
      </c>
      <c r="I40" s="26">
        <f t="shared" si="15"/>
        <v>0</v>
      </c>
      <c r="J40" s="26">
        <f t="shared" si="15"/>
        <v>500000</v>
      </c>
      <c r="K40" s="26">
        <f t="shared" si="15"/>
        <v>500000</v>
      </c>
      <c r="L40" s="26">
        <f t="shared" si="15"/>
        <v>0</v>
      </c>
      <c r="M40" s="26">
        <f t="shared" si="15"/>
        <v>0</v>
      </c>
      <c r="N40" s="26">
        <f t="shared" si="15"/>
        <v>0</v>
      </c>
      <c r="O40" s="26">
        <f t="shared" si="15"/>
        <v>500000</v>
      </c>
      <c r="P40" s="26">
        <f t="shared" ref="P40:P43" si="16">E40+J40</f>
        <v>712000</v>
      </c>
    </row>
    <row r="41" spans="1:16" s="21" customFormat="1">
      <c r="A41" s="22" t="s">
        <v>44</v>
      </c>
      <c r="B41" s="23"/>
      <c r="C41" s="24"/>
      <c r="D41" s="26"/>
      <c r="E41" s="26">
        <f>SUM(E42:E43)</f>
        <v>212000</v>
      </c>
      <c r="F41" s="26">
        <f t="shared" ref="F41:P41" si="17">SUM(F42:F43)</f>
        <v>212000</v>
      </c>
      <c r="G41" s="26">
        <f t="shared" si="17"/>
        <v>0</v>
      </c>
      <c r="H41" s="26">
        <f t="shared" si="17"/>
        <v>0</v>
      </c>
      <c r="I41" s="26">
        <f t="shared" si="17"/>
        <v>0</v>
      </c>
      <c r="J41" s="26">
        <f t="shared" si="17"/>
        <v>500000</v>
      </c>
      <c r="K41" s="26">
        <f t="shared" si="17"/>
        <v>500000</v>
      </c>
      <c r="L41" s="26">
        <f t="shared" si="17"/>
        <v>0</v>
      </c>
      <c r="M41" s="26">
        <f t="shared" si="17"/>
        <v>0</v>
      </c>
      <c r="N41" s="26">
        <f t="shared" si="17"/>
        <v>0</v>
      </c>
      <c r="O41" s="26">
        <f t="shared" si="17"/>
        <v>500000</v>
      </c>
      <c r="P41" s="26">
        <f t="shared" si="17"/>
        <v>712000</v>
      </c>
    </row>
    <row r="42" spans="1:16" s="21" customFormat="1" ht="25.5">
      <c r="A42" s="16" t="s">
        <v>85</v>
      </c>
      <c r="B42" s="16" t="s">
        <v>28</v>
      </c>
      <c r="C42" s="17" t="s">
        <v>29</v>
      </c>
      <c r="D42" s="18" t="s">
        <v>30</v>
      </c>
      <c r="E42" s="12">
        <v>10000</v>
      </c>
      <c r="F42" s="12">
        <v>10000</v>
      </c>
      <c r="G42" s="12"/>
      <c r="H42" s="12"/>
      <c r="I42" s="12"/>
      <c r="J42" s="12"/>
      <c r="K42" s="12"/>
      <c r="L42" s="12"/>
      <c r="M42" s="12"/>
      <c r="N42" s="12"/>
      <c r="O42" s="12"/>
      <c r="P42" s="12">
        <f t="shared" si="16"/>
        <v>10000</v>
      </c>
    </row>
    <row r="43" spans="1:16" s="21" customFormat="1" ht="25.5">
      <c r="A43" s="16" t="s">
        <v>47</v>
      </c>
      <c r="B43" s="16" t="s">
        <v>48</v>
      </c>
      <c r="C43" s="17" t="s">
        <v>35</v>
      </c>
      <c r="D43" s="18" t="s">
        <v>49</v>
      </c>
      <c r="E43" s="12">
        <v>202000</v>
      </c>
      <c r="F43" s="12">
        <v>202000</v>
      </c>
      <c r="G43" s="12"/>
      <c r="H43" s="12"/>
      <c r="I43" s="12"/>
      <c r="J43" s="12">
        <v>500000</v>
      </c>
      <c r="K43" s="12">
        <v>500000</v>
      </c>
      <c r="L43" s="12"/>
      <c r="M43" s="12"/>
      <c r="N43" s="12"/>
      <c r="O43" s="12">
        <v>500000</v>
      </c>
      <c r="P43" s="12">
        <f t="shared" si="16"/>
        <v>702000</v>
      </c>
    </row>
    <row r="44" spans="1:16">
      <c r="A44" s="6" t="s">
        <v>14</v>
      </c>
      <c r="B44" s="6" t="s">
        <v>14</v>
      </c>
      <c r="C44" s="7" t="s">
        <v>14</v>
      </c>
      <c r="D44" s="8" t="s">
        <v>15</v>
      </c>
      <c r="E44" s="8">
        <f t="shared" ref="E44:P44" si="18">E28+E14+E20+E40+E36+E25</f>
        <v>16299456</v>
      </c>
      <c r="F44" s="8">
        <f t="shared" si="18"/>
        <v>16299456</v>
      </c>
      <c r="G44" s="8">
        <f t="shared" si="18"/>
        <v>0</v>
      </c>
      <c r="H44" s="8">
        <f t="shared" si="18"/>
        <v>-150000</v>
      </c>
      <c r="I44" s="8">
        <f t="shared" si="18"/>
        <v>0</v>
      </c>
      <c r="J44" s="8">
        <f t="shared" si="18"/>
        <v>-3587456</v>
      </c>
      <c r="K44" s="8">
        <f t="shared" si="18"/>
        <v>-3587456</v>
      </c>
      <c r="L44" s="8">
        <f t="shared" si="18"/>
        <v>0</v>
      </c>
      <c r="M44" s="8">
        <f t="shared" si="18"/>
        <v>0</v>
      </c>
      <c r="N44" s="8">
        <f t="shared" si="18"/>
        <v>0</v>
      </c>
      <c r="O44" s="8">
        <f t="shared" si="18"/>
        <v>-3587456</v>
      </c>
      <c r="P44" s="8">
        <f t="shared" si="18"/>
        <v>12712000</v>
      </c>
    </row>
    <row r="45" spans="1:16" ht="44.25" customHeight="1">
      <c r="A45" s="13"/>
      <c r="B45" s="13"/>
      <c r="C45" s="14"/>
      <c r="D45" s="15"/>
      <c r="E45" s="15"/>
      <c r="F45" s="15"/>
      <c r="G45" s="19"/>
      <c r="H45" s="19"/>
      <c r="I45" s="19"/>
      <c r="J45" s="19"/>
      <c r="K45" s="19"/>
      <c r="L45" s="19"/>
      <c r="M45" s="19"/>
      <c r="N45" s="19"/>
      <c r="O45" s="19"/>
      <c r="P45" s="19"/>
    </row>
    <row r="46" spans="1:16" ht="81" customHeight="1">
      <c r="A46" s="33" t="s">
        <v>71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</row>
    <row r="47" spans="1:16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</row>
    <row r="48" spans="1:16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1:16" ht="105.75" customHeight="1">
      <c r="A49" s="31" t="s">
        <v>100</v>
      </c>
      <c r="B49" s="31"/>
      <c r="C49" s="31"/>
      <c r="D49" s="31"/>
      <c r="E49" s="31"/>
      <c r="F49" s="31"/>
      <c r="G49" s="31"/>
      <c r="H49" s="31"/>
      <c r="I49" s="31"/>
      <c r="J49" s="31"/>
      <c r="K49" s="29"/>
      <c r="L49"/>
      <c r="M49"/>
      <c r="N49"/>
      <c r="O49"/>
      <c r="P49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A49:J49"/>
    <mergeCell ref="I10:I12"/>
    <mergeCell ref="J9:O9"/>
    <mergeCell ref="J10:J12"/>
    <mergeCell ref="K10:K12"/>
    <mergeCell ref="L10:L12"/>
    <mergeCell ref="M10:N10"/>
    <mergeCell ref="M11:M12"/>
    <mergeCell ref="N11:N12"/>
    <mergeCell ref="A46:P46"/>
  </mergeCells>
  <pageMargins left="0.43307086614173229" right="0.19685039370078741" top="0.19685039370078741" bottom="0.19685039370078741" header="0" footer="0"/>
  <pageSetup paperSize="9" scale="55" fitToHeight="500" orientation="landscape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2025-07-04T09:01:37Z</cp:lastPrinted>
  <dcterms:created xsi:type="dcterms:W3CDTF">2022-11-08T08:12:38Z</dcterms:created>
  <dcterms:modified xsi:type="dcterms:W3CDTF">2025-07-04T09:01:46Z</dcterms:modified>
</cp:coreProperties>
</file>